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600" windowHeight="11760" tabRatio="874" activeTab="7"/>
  </bookViews>
  <sheets>
    <sheet name="1.sz.mell." sheetId="23" r:id="rId1"/>
    <sheet name="1a.sz.mell " sheetId="26" r:id="rId2"/>
    <sheet name="2.sz.mell " sheetId="32" r:id="rId3"/>
    <sheet name="3sz.melléklet" sheetId="25" r:id="rId4"/>
    <sheet name="4  .sz.mell" sheetId="29" r:id="rId5"/>
    <sheet name="5.6 sz. melléklet" sheetId="20" r:id="rId6"/>
    <sheet name="7 .sz.mell" sheetId="10" r:id="rId7"/>
    <sheet name="8.sz.melléklet" sheetId="17" r:id="rId8"/>
  </sheets>
  <calcPr calcId="125725"/>
</workbook>
</file>

<file path=xl/calcChain.xml><?xml version="1.0" encoding="utf-8"?>
<calcChain xmlns="http://schemas.openxmlformats.org/spreadsheetml/2006/main">
  <c r="N26" i="17"/>
  <c r="F18" i="10"/>
  <c r="G16" i="20"/>
  <c r="F36" i="29"/>
  <c r="E36"/>
  <c r="I12" i="25"/>
  <c r="H71"/>
  <c r="H55"/>
  <c r="G71"/>
  <c r="G64"/>
  <c r="G58"/>
  <c r="G55"/>
  <c r="G49"/>
  <c r="G45"/>
  <c r="G34"/>
  <c r="G28"/>
  <c r="G13"/>
  <c r="G12"/>
  <c r="G76" s="1"/>
  <c r="G7"/>
  <c r="G88" l="1"/>
  <c r="J31" i="32"/>
  <c r="I31"/>
  <c r="J24"/>
  <c r="I24"/>
  <c r="J15"/>
  <c r="I15"/>
  <c r="J14"/>
  <c r="J27" s="1"/>
  <c r="J32" s="1"/>
  <c r="J37" s="1"/>
  <c r="I14"/>
  <c r="I27" s="1"/>
  <c r="I32" s="1"/>
  <c r="I37" s="1"/>
  <c r="H31"/>
  <c r="H15"/>
  <c r="H24" s="1"/>
  <c r="H14"/>
  <c r="I41" i="26"/>
  <c r="I43" s="1"/>
  <c r="I45" s="1"/>
  <c r="H41"/>
  <c r="H43" s="1"/>
  <c r="H45" s="1"/>
  <c r="H27" i="32" l="1"/>
  <c r="H32" s="1"/>
  <c r="H37" s="1"/>
  <c r="H16" i="26" l="1"/>
  <c r="G45"/>
  <c r="G41"/>
  <c r="G32"/>
  <c r="G16"/>
  <c r="G25" s="1"/>
  <c r="G15"/>
  <c r="G28" s="1"/>
  <c r="G33" s="1"/>
  <c r="G38" s="1"/>
  <c r="O25" i="17"/>
  <c r="J26"/>
  <c r="O13"/>
  <c r="G18" i="10"/>
  <c r="G36" i="29"/>
  <c r="I71" i="25" l="1"/>
  <c r="I58"/>
  <c r="H58"/>
  <c r="H64"/>
  <c r="H12" s="1"/>
  <c r="I55"/>
  <c r="I49"/>
  <c r="H28"/>
  <c r="I45"/>
  <c r="H45"/>
  <c r="I34"/>
  <c r="H34"/>
  <c r="I13"/>
  <c r="I7"/>
  <c r="H7"/>
  <c r="I32" i="26"/>
  <c r="H32"/>
  <c r="H25"/>
  <c r="I16"/>
  <c r="I25" s="1"/>
  <c r="I15"/>
  <c r="H15"/>
  <c r="I88" i="25" l="1"/>
  <c r="H88"/>
  <c r="I76"/>
  <c r="H28" i="26"/>
  <c r="H33" s="1"/>
  <c r="H38" s="1"/>
  <c r="I28"/>
  <c r="I33" s="1"/>
  <c r="I38" s="1"/>
  <c r="D18" i="23" l="1"/>
  <c r="G31" i="32"/>
  <c r="F31"/>
  <c r="G15"/>
  <c r="G24" s="1"/>
  <c r="F15"/>
  <c r="F24" s="1"/>
  <c r="G14"/>
  <c r="G27" s="1"/>
  <c r="G32" s="1"/>
  <c r="G37" s="1"/>
  <c r="F14"/>
  <c r="F27" s="1"/>
  <c r="F32" s="1"/>
  <c r="F37" s="1"/>
  <c r="E18" i="10"/>
  <c r="F16" i="20"/>
  <c r="D36" i="29"/>
  <c r="F41" i="26"/>
  <c r="F38"/>
  <c r="F32"/>
  <c r="F25"/>
  <c r="F16"/>
  <c r="F15"/>
  <c r="F28" s="1"/>
  <c r="F33" s="1"/>
  <c r="E76" i="25" l="1"/>
  <c r="F49" l="1"/>
  <c r="E71"/>
  <c r="E64"/>
  <c r="E58"/>
  <c r="E55"/>
  <c r="E45"/>
  <c r="E34"/>
  <c r="F7"/>
  <c r="E28"/>
  <c r="E13"/>
  <c r="E12"/>
  <c r="E7"/>
  <c r="D18" i="10"/>
  <c r="C36" i="29"/>
  <c r="E45" i="26"/>
  <c r="E41"/>
  <c r="E32"/>
  <c r="E25"/>
  <c r="E16"/>
  <c r="E15"/>
  <c r="E28" s="1"/>
  <c r="E33" s="1"/>
  <c r="E38" s="1"/>
  <c r="O14" i="17"/>
  <c r="N15"/>
  <c r="F58" i="25"/>
  <c r="F71"/>
  <c r="F64"/>
  <c r="F12" s="1"/>
  <c r="F55"/>
  <c r="F45"/>
  <c r="F34"/>
  <c r="F13"/>
  <c r="F28"/>
  <c r="D32" i="23"/>
  <c r="D25"/>
  <c r="D13"/>
  <c r="I16" i="20"/>
  <c r="H18" i="10"/>
  <c r="E16" i="20"/>
  <c r="D36" i="23" l="1"/>
  <c r="D38" s="1"/>
  <c r="F76" i="25"/>
  <c r="E88"/>
  <c r="F88"/>
  <c r="D22" i="23"/>
  <c r="D24" s="1"/>
  <c r="K41" i="26" l="1"/>
  <c r="J41"/>
  <c r="O17" i="17"/>
  <c r="O18"/>
  <c r="O19"/>
  <c r="O20"/>
  <c r="O21"/>
  <c r="O22"/>
  <c r="O23"/>
  <c r="O24"/>
  <c r="O16"/>
  <c r="O8"/>
  <c r="O9"/>
  <c r="O10"/>
  <c r="O11"/>
  <c r="O12"/>
  <c r="D15"/>
  <c r="E15"/>
  <c r="F15"/>
  <c r="G15"/>
  <c r="H15"/>
  <c r="I15"/>
  <c r="J15"/>
  <c r="K15"/>
  <c r="L15"/>
  <c r="M15"/>
  <c r="C15"/>
  <c r="O15" l="1"/>
  <c r="J64" i="25"/>
  <c r="J12" s="1"/>
  <c r="N27" i="17" l="1"/>
  <c r="M26"/>
  <c r="M27" s="1"/>
  <c r="L26"/>
  <c r="L27" s="1"/>
  <c r="K26"/>
  <c r="K27" s="1"/>
  <c r="J27"/>
  <c r="I26"/>
  <c r="I27" s="1"/>
  <c r="H26"/>
  <c r="H27" s="1"/>
  <c r="G26"/>
  <c r="G27" s="1"/>
  <c r="F26"/>
  <c r="F27" s="1"/>
  <c r="E26"/>
  <c r="E27" s="1"/>
  <c r="D26"/>
  <c r="D27" s="1"/>
  <c r="C26"/>
  <c r="C27" s="1"/>
  <c r="O26" l="1"/>
</calcChain>
</file>

<file path=xl/sharedStrings.xml><?xml version="1.0" encoding="utf-8"?>
<sst xmlns="http://schemas.openxmlformats.org/spreadsheetml/2006/main" count="434" uniqueCount="216">
  <si>
    <t>Sorszám</t>
  </si>
  <si>
    <t>Megnevezés</t>
  </si>
  <si>
    <t>Összesen</t>
  </si>
  <si>
    <t>A</t>
  </si>
  <si>
    <t>B</t>
  </si>
  <si>
    <t>C</t>
  </si>
  <si>
    <t>D</t>
  </si>
  <si>
    <t>E</t>
  </si>
  <si>
    <t>F</t>
  </si>
  <si>
    <t>G</t>
  </si>
  <si>
    <t>H</t>
  </si>
  <si>
    <t>Személyi juttatás</t>
  </si>
  <si>
    <t>Közvilágítás</t>
  </si>
  <si>
    <t>Közfoglalkoztatás</t>
  </si>
  <si>
    <t>Létszám fő</t>
  </si>
  <si>
    <t>Munkaad.  terhelő járulékok</t>
  </si>
  <si>
    <t>Tartalék</t>
  </si>
  <si>
    <t>Temetőfenntartás</t>
  </si>
  <si>
    <t>Záró pénzkészlet</t>
  </si>
  <si>
    <t>Cím</t>
  </si>
  <si>
    <t>Tartalékok</t>
  </si>
  <si>
    <t>Általános tartalék</t>
  </si>
  <si>
    <t>ezer Ft</t>
  </si>
  <si>
    <t>I</t>
  </si>
  <si>
    <t>Magánszemélyek kommunális adója</t>
  </si>
  <si>
    <t>Iparűzési adó</t>
  </si>
  <si>
    <t>Gépjármaűdó</t>
  </si>
  <si>
    <t>Működési bevételek</t>
  </si>
  <si>
    <t>Felhalmozási célú bevétel</t>
  </si>
  <si>
    <t>Működési kiadások</t>
  </si>
  <si>
    <t>személyi juttatások</t>
  </si>
  <si>
    <t>munkaadókat terhelő járulékok</t>
  </si>
  <si>
    <t>dologi kiadások</t>
  </si>
  <si>
    <t>KIADÁSOK FŐÖSSZEGE</t>
  </si>
  <si>
    <t>Költségvetési hiány összege</t>
  </si>
  <si>
    <t>közhatalmi bevételek</t>
  </si>
  <si>
    <t>Közhatalmi bevételek</t>
  </si>
  <si>
    <t xml:space="preserve">Működési bevételek </t>
  </si>
  <si>
    <t>Működési célú</t>
  </si>
  <si>
    <t>Felhalmozási célú</t>
  </si>
  <si>
    <t>Céltartalék</t>
  </si>
  <si>
    <t>TARTALÉKOK ÖSSZESEN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</si>
  <si>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</si>
  <si>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</si>
  <si>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</si>
  <si>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</si>
  <si>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</si>
  <si>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</si>
  <si>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</si>
  <si>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</si>
  <si>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</si>
  <si>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</si>
  <si>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</si>
  <si>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</si>
  <si>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</si>
  <si>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J</t>
  </si>
  <si>
    <t>K</t>
  </si>
  <si>
    <t>L</t>
  </si>
  <si>
    <t>M</t>
  </si>
  <si>
    <t>N</t>
  </si>
  <si>
    <t>O</t>
  </si>
  <si>
    <t>Nyitó pénzkészlet</t>
  </si>
  <si>
    <t>Felhalmozási kiadás</t>
  </si>
  <si>
    <t>Alcím</t>
  </si>
  <si>
    <t>Belső finanszírozás(pénzmaradvány )</t>
  </si>
  <si>
    <t>Külső finanszírozás(hitel )</t>
  </si>
  <si>
    <t xml:space="preserve">KIADÁSOK ÖSSZESEN </t>
  </si>
  <si>
    <t xml:space="preserve">KIADÁSOK FŐÖSSZEGE </t>
  </si>
  <si>
    <t>Feladat megnevezése</t>
  </si>
  <si>
    <t>Helyi lakáscélú támogatás</t>
  </si>
  <si>
    <t>Felújítási cél megnevezése</t>
  </si>
  <si>
    <t>Jogcím</t>
  </si>
  <si>
    <t xml:space="preserve">Épület felújítás </t>
  </si>
  <si>
    <t>közhatalmi  bevétel</t>
  </si>
  <si>
    <t>BEVÉTELEK ÖSSZESEN (1,2 cím)</t>
  </si>
  <si>
    <t>BEVÉTELEK FŐÖSSZEGE</t>
  </si>
  <si>
    <t xml:space="preserve">1/a. melléklet Monostorapáti község Önkormányzata Képviselő-testületének </t>
  </si>
  <si>
    <t xml:space="preserve">Önkormányzat </t>
  </si>
  <si>
    <t>Sorsz</t>
  </si>
  <si>
    <t>Önkormányzat</t>
  </si>
  <si>
    <t>Közutak, járdák, vízelvezetők karbantartása (35.sor)</t>
  </si>
  <si>
    <t>Ingatlan bérbeadása, üzemeltetése</t>
  </si>
  <si>
    <t>Hitelkamat</t>
  </si>
  <si>
    <t>Felújítás</t>
  </si>
  <si>
    <t xml:space="preserve"> beruházás kiadása</t>
  </si>
  <si>
    <t>Közművelődési tevékenység támogatása</t>
  </si>
  <si>
    <t>Háziorvosi alapellátás</t>
  </si>
  <si>
    <t>Fogorvosi alapellátás</t>
  </si>
  <si>
    <t>Háziorvosi ügyelet</t>
  </si>
  <si>
    <t>Civil szervezetek működési támogatása.</t>
  </si>
  <si>
    <t>Önkormányzati rendszeres pénzbeli ellátások</t>
  </si>
  <si>
    <t>Felhalm. Célú pe. átadás</t>
  </si>
  <si>
    <t>Felhalmozási kölcsön nyújtás</t>
  </si>
  <si>
    <t>4 cím Tartalék</t>
  </si>
  <si>
    <t xml:space="preserve">   3. melléklet Monostorapáti község Önkormányzata Képviselőt-testületének</t>
  </si>
  <si>
    <t>Egyéb működési célú támogatás</t>
  </si>
  <si>
    <t>felhalmozás összesen (      sor)</t>
  </si>
  <si>
    <t>Monostorapáti község Önkormányzat</t>
  </si>
  <si>
    <t xml:space="preserve">7. melléklet  Monostorapáti község Önkormányzata Képviselő-testületének </t>
  </si>
  <si>
    <t>Építményadó</t>
  </si>
  <si>
    <t xml:space="preserve">Községgazdálkodás </t>
  </si>
  <si>
    <t xml:space="preserve">8.melléklet Monostorapáti község Önkormányzata Képviselő-testületének </t>
  </si>
  <si>
    <t>Felhalmozsái kiadás</t>
  </si>
  <si>
    <t>Talajterhelési dij</t>
  </si>
  <si>
    <t>Monostorapáti közös Hivatal</t>
  </si>
  <si>
    <t>Ifjúság és iskolai védőnő</t>
  </si>
  <si>
    <t>Útépítés</t>
  </si>
  <si>
    <t>Munakadó terhelő járulék</t>
  </si>
  <si>
    <t>Dologi kiadás</t>
  </si>
  <si>
    <t>Iskolai intézményi étkeztetés</t>
  </si>
  <si>
    <t xml:space="preserve">Működési célú átvett pénzeszközök </t>
  </si>
  <si>
    <t>Működési bevételek  összesen</t>
  </si>
  <si>
    <t>Felhalmozási célú támogatások államházt. belül</t>
  </si>
  <si>
    <t>Felhalmozási célú átvett pénzeszközök</t>
  </si>
  <si>
    <t>Felhalmozási bevételek összesen</t>
  </si>
  <si>
    <t>BEVÉTELEK ÖSSZESEN (1-11 cím)</t>
  </si>
  <si>
    <t>Függő bevételek</t>
  </si>
  <si>
    <t>Monostorapáti Közös Önkormányzati  Hivatal</t>
  </si>
  <si>
    <t xml:space="preserve">KIADÁSOK MINDÖSSZESEN </t>
  </si>
  <si>
    <t>Záró pénzkészlet változása</t>
  </si>
  <si>
    <t xml:space="preserve">2. melléklet Monostorapáti község Önkormányzata Képviselő-testületének </t>
  </si>
  <si>
    <t>TÁMOGATÁSOK ÖSSZESEN</t>
  </si>
  <si>
    <t>Tapolca Tűzoltó Egyesület tám.</t>
  </si>
  <si>
    <t>Alapítványok támogatása</t>
  </si>
  <si>
    <t>Mosolyért Alapítvány</t>
  </si>
  <si>
    <t>Életmentő Alapítvány</t>
  </si>
  <si>
    <t>Balatonfelvidék</t>
  </si>
  <si>
    <t>Veszprémi Tűzoltóság</t>
  </si>
  <si>
    <t>Apáti Alapítvány</t>
  </si>
  <si>
    <t>Helyi szervezetek támogatása</t>
  </si>
  <si>
    <t>Nagycsaládos Egyesület</t>
  </si>
  <si>
    <t>Nyugdíjas Klub</t>
  </si>
  <si>
    <t>Ifjúsági Szervezet</t>
  </si>
  <si>
    <t>Sportegyesület</t>
  </si>
  <si>
    <t>Mozgáskorlátozott Egyesület</t>
  </si>
  <si>
    <t>Vöröskereszt</t>
  </si>
  <si>
    <t xml:space="preserve">4. melléklet Monostorapáti község Önkormányzata Képviselő-testületének </t>
  </si>
  <si>
    <t>felhalmozási célra átvett pénz</t>
  </si>
  <si>
    <t xml:space="preserve">1. melléklet a Monostorapáti község Önkormányzata Képviselő-testületének </t>
  </si>
  <si>
    <t>Működési célú támogatások államháztartáson belül</t>
  </si>
  <si>
    <t>Felhalmozásicélú támogatások államháztartáson belül</t>
  </si>
  <si>
    <t>Finanszirozási bevételek</t>
  </si>
  <si>
    <t>Finanszirozási kiadások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</si>
  <si>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</si>
  <si>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</si>
  <si>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</si>
  <si>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</si>
  <si>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</si>
  <si>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működési célú átvett pénzeszközök</t>
  </si>
  <si>
    <t>Felhalmozási célú kiadások</t>
  </si>
  <si>
    <t>munkaadókat terhelő járulékok és szociális hozzájárulási adó</t>
  </si>
  <si>
    <t>Egyéb működési célú támogatások bevétele áh belülről</t>
  </si>
  <si>
    <t>Önkormányzatok  működési  támogatási</t>
  </si>
  <si>
    <t>Működési célú tám. államháztartáson belülről</t>
  </si>
  <si>
    <t>Felhalmozási célú bevételek</t>
  </si>
  <si>
    <t xml:space="preserve">2014. évi eredeti előirányzat </t>
  </si>
  <si>
    <t>Vagyoni típusú adók</t>
  </si>
  <si>
    <t>Érkékesítési és forgalmi adók</t>
  </si>
  <si>
    <t>Egyéb szolgáltatási adók</t>
  </si>
  <si>
    <t>Egyéb közhatalmi bevételek</t>
  </si>
  <si>
    <t>2014. évi eredeti előirányzat</t>
  </si>
  <si>
    <t xml:space="preserve">Önkormányzat igazgatási tevékenysége </t>
  </si>
  <si>
    <t>Egyéb szociális pénzbeli ellátás</t>
  </si>
  <si>
    <t>Ellátottak pénzbeli juttatásai</t>
  </si>
  <si>
    <t>Betegséggel kapcs. pénzb. ellátások</t>
  </si>
  <si>
    <t>Lakásfenntartással összefüggő ellátás</t>
  </si>
  <si>
    <t>Munkanélküliek aktívkorú ellátása</t>
  </si>
  <si>
    <t>2014. eredeti előirányzat</t>
  </si>
  <si>
    <t>Épület felújítás</t>
  </si>
  <si>
    <t>tartalék</t>
  </si>
  <si>
    <t>Tapolca  Körny.Önkrorm.Társ. Házi orvosi ügyelet. támogatása</t>
  </si>
  <si>
    <t>Monostorapáti és Hegyesd Községek Óvodai Intézményfenntartó Társulása</t>
  </si>
  <si>
    <t>Egyéb működési célú kiadás</t>
  </si>
  <si>
    <t>Egyéb működési célú kiadás összesen</t>
  </si>
  <si>
    <t>Működési célú tám. Állam.ht-on belül</t>
  </si>
  <si>
    <t xml:space="preserve">Bevételek összesen </t>
  </si>
  <si>
    <t xml:space="preserve">Kiadás összesen </t>
  </si>
  <si>
    <t>2015. évi bevétel és kiadás</t>
  </si>
  <si>
    <t xml:space="preserve">2015. évi költségvetéséről szóló </t>
  </si>
  <si>
    <t>ezer forint</t>
  </si>
  <si>
    <t xml:space="preserve">       Monostorapáti Önkormányzat 2015. évi költségvetés bevételei és kiadásai                                                                 </t>
  </si>
  <si>
    <t xml:space="preserve">2015. évi eredeti előirányzat </t>
  </si>
  <si>
    <t xml:space="preserve">                              Monostorapáti Önkormányzat 2015. évi költségvetés bevételei      ezer Ft                                            </t>
  </si>
  <si>
    <t>2015. évi  egyéb működési kiadásai</t>
  </si>
  <si>
    <t>2015. évi eredeti előirányzat</t>
  </si>
  <si>
    <t>Tapoca Környéki Önkormányzati Társulás  támogatása, Balatonfelvidéki  társulás</t>
  </si>
  <si>
    <t>Tűzolzó egyesület</t>
  </si>
  <si>
    <t>Polgárőrség</t>
  </si>
  <si>
    <t>2015. eredeti előirányzat</t>
  </si>
  <si>
    <t>Beruházás</t>
  </si>
  <si>
    <t>Önkormányzat és költségvetési szerve 2015. évi előirányzott felújítási előirányzatai célonként</t>
  </si>
  <si>
    <t>Önkormányzat 2015. évi felhalmozási kiadásairól</t>
  </si>
  <si>
    <t xml:space="preserve">2015. évi költségvetéséről   szóló </t>
  </si>
  <si>
    <t>2015. évi  tartalékai</t>
  </si>
  <si>
    <t>2015. évi költségvetéséről szóló</t>
  </si>
  <si>
    <t>Monostorapáti Önkormányzat 2015. évi előirányzat felhasználási ütemterve                                                                                                                   ezer forint</t>
  </si>
  <si>
    <t>felhalm. célú átvett pénzeszközök</t>
  </si>
  <si>
    <t xml:space="preserve">Zöldter-gazdálkodás </t>
  </si>
  <si>
    <t>2 cím működés összesen (      sor)</t>
  </si>
  <si>
    <t>Működési kiadások összesen</t>
  </si>
  <si>
    <t>Alapítványok, egyház támogatása</t>
  </si>
  <si>
    <t>2015. évi módosított előirányzat 08.31-ig</t>
  </si>
  <si>
    <t>Módosítás</t>
  </si>
  <si>
    <t xml:space="preserve">KIADÁSOK ÖSSZEGE </t>
  </si>
  <si>
    <t>1-5 cím összesen</t>
  </si>
  <si>
    <t>Előző évi támogatás visszafizetése</t>
  </si>
  <si>
    <t>Felhalmozási célú tám. állam.ht-on b</t>
  </si>
  <si>
    <t>/2016.(        ) önkormányzati rendelethez</t>
  </si>
  <si>
    <t>/2016.(      .) önkormányzati rendeletéhez.</t>
  </si>
  <si>
    <t>2015. évi módosított előirányzat 12.31-ig</t>
  </si>
  <si>
    <t>2015. évi  költségvetésről szóló        /2016. (           ) önkormányzati rendelethez</t>
  </si>
  <si>
    <t xml:space="preserve">Monostorapáti község Önkormányzat 2015. évi kiadási előirányzata </t>
  </si>
  <si>
    <t>"5.  melléklet az      /2016.(       .)  rendelethez"</t>
  </si>
  <si>
    <t>"6.  melléklet az     /2016.(        .) rendelethez"</t>
  </si>
  <si>
    <t xml:space="preserve"> /2016. (        .) önkormányzati rendeletéhez.</t>
  </si>
  <si>
    <t xml:space="preserve">  /2016.(      )  önkormányzati rendeletéhez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</si>
</sst>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/>
    <xf numFmtId="3" fontId="1" fillId="0" borderId="1" xfId="0" applyNumberFormat="1" applyFon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/>
    <xf numFmtId="0" fontId="7" fillId="0" borderId="10" xfId="0" applyFont="1" applyBorder="1" applyAlignment="1">
      <alignment horizontal="right" wrapText="1"/>
    </xf>
    <xf numFmtId="0" fontId="7" fillId="0" borderId="11" xfId="0" applyFont="1" applyBorder="1"/>
    <xf numFmtId="0" fontId="7" fillId="0" borderId="0" xfId="0" applyFont="1" applyBorder="1"/>
    <xf numFmtId="0" fontId="7" fillId="0" borderId="11" xfId="0" applyFont="1" applyBorder="1" applyAlignment="1">
      <alignment wrapText="1"/>
    </xf>
    <xf numFmtId="0" fontId="7" fillId="0" borderId="2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/>
    <xf numFmtId="3" fontId="7" fillId="0" borderId="1" xfId="0" applyNumberFormat="1" applyFont="1" applyBorder="1"/>
    <xf numFmtId="0" fontId="8" fillId="0" borderId="1" xfId="0" applyFont="1" applyBorder="1"/>
    <xf numFmtId="0" fontId="8" fillId="0" borderId="1" xfId="0" applyFont="1" applyFill="1" applyBorder="1"/>
    <xf numFmtId="0" fontId="7" fillId="0" borderId="0" xfId="0" applyFont="1"/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3" fontId="11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horizontal="left" wrapText="1"/>
    </xf>
    <xf numFmtId="0" fontId="1" fillId="0" borderId="1" xfId="0" applyFont="1" applyBorder="1"/>
    <xf numFmtId="3" fontId="0" fillId="0" borderId="12" xfId="0" applyNumberFormat="1" applyBorder="1"/>
    <xf numFmtId="3" fontId="0" fillId="0" borderId="0" xfId="0" applyNumberFormat="1" applyBorder="1"/>
    <xf numFmtId="0" fontId="0" fillId="0" borderId="0" xfId="0" applyAlignment="1">
      <alignment horizontal="center"/>
    </xf>
    <xf numFmtId="0" fontId="0" fillId="0" borderId="0" xfId="0" applyAlignment="1"/>
    <xf numFmtId="0" fontId="7" fillId="0" borderId="0" xfId="0" applyFont="1" applyBorder="1" applyAlignment="1"/>
    <xf numFmtId="0" fontId="0" fillId="0" borderId="0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1" xfId="0" applyFont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horizontal="center" vertical="center" textRotation="90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38"/>
  <sheetViews>
    <sheetView workbookViewId="0">
      <selection activeCell="I32" sqref="I32"/>
    </sheetView>
  </sheetViews>
  <sheetFormatPr defaultRowHeight="15"/>
  <cols>
    <col min="1" max="1" width="5.140625" style="13" customWidth="1"/>
    <col min="2" max="2" width="4.5703125" style="13" customWidth="1"/>
    <col min="3" max="3" width="54.85546875" style="13" customWidth="1"/>
    <col min="4" max="4" width="21.7109375" style="13" customWidth="1"/>
    <col min="5" max="16384" width="9.140625" style="13"/>
  </cols>
  <sheetData>
    <row r="3" spans="1:4">
      <c r="A3" s="106" t="s">
        <v>138</v>
      </c>
      <c r="B3" s="106"/>
      <c r="C3" s="106"/>
      <c r="D3" s="106"/>
    </row>
    <row r="4" spans="1:4">
      <c r="A4" s="106" t="s">
        <v>178</v>
      </c>
      <c r="B4" s="107"/>
      <c r="C4" s="107"/>
      <c r="D4" s="107"/>
    </row>
    <row r="5" spans="1:4">
      <c r="A5" s="106" t="s">
        <v>207</v>
      </c>
      <c r="B5" s="107"/>
      <c r="C5" s="107"/>
      <c r="D5" s="107"/>
    </row>
    <row r="6" spans="1:4">
      <c r="A6" s="87"/>
      <c r="B6" s="88"/>
      <c r="C6" s="88"/>
      <c r="D6" s="88"/>
    </row>
    <row r="7" spans="1:4">
      <c r="A7" s="87"/>
      <c r="B7" s="88"/>
      <c r="C7" s="88"/>
      <c r="D7" s="88"/>
    </row>
    <row r="8" spans="1:4">
      <c r="A8" s="87"/>
      <c r="B8" s="88"/>
      <c r="C8" s="88"/>
      <c r="D8" s="88"/>
    </row>
    <row r="9" spans="1:4">
      <c r="D9" s="80" t="s">
        <v>22</v>
      </c>
    </row>
    <row r="10" spans="1:4">
      <c r="A10" s="108" t="s">
        <v>0</v>
      </c>
      <c r="B10" s="110" t="s">
        <v>19</v>
      </c>
      <c r="C10" s="112" t="s">
        <v>1</v>
      </c>
      <c r="D10" s="113" t="s">
        <v>177</v>
      </c>
    </row>
    <row r="11" spans="1:4" ht="36" customHeight="1">
      <c r="A11" s="109"/>
      <c r="B11" s="111"/>
      <c r="C11" s="112"/>
      <c r="D11" s="114"/>
    </row>
    <row r="12" spans="1:4">
      <c r="A12" s="32" t="s">
        <v>3</v>
      </c>
      <c r="B12" s="32" t="s">
        <v>4</v>
      </c>
      <c r="C12" s="28" t="s">
        <v>5</v>
      </c>
      <c r="D12" s="68" t="s">
        <v>6</v>
      </c>
    </row>
    <row r="13" spans="1:4">
      <c r="A13" s="16">
        <v>1</v>
      </c>
      <c r="B13" s="32">
        <v>1</v>
      </c>
      <c r="C13" s="82" t="s">
        <v>27</v>
      </c>
      <c r="D13" s="19">
        <f>SUM(D14:D17)</f>
        <v>180265</v>
      </c>
    </row>
    <row r="14" spans="1:4">
      <c r="A14" s="16">
        <v>2</v>
      </c>
      <c r="B14" s="45"/>
      <c r="C14" s="82" t="s">
        <v>139</v>
      </c>
      <c r="D14" s="19">
        <v>128424</v>
      </c>
    </row>
    <row r="15" spans="1:4">
      <c r="A15" s="16">
        <v>3</v>
      </c>
      <c r="B15" s="45"/>
      <c r="C15" s="82" t="s">
        <v>73</v>
      </c>
      <c r="D15" s="19">
        <v>49414</v>
      </c>
    </row>
    <row r="16" spans="1:4">
      <c r="A16" s="16">
        <v>4</v>
      </c>
      <c r="B16" s="45"/>
      <c r="C16" s="82" t="s">
        <v>27</v>
      </c>
      <c r="D16" s="19">
        <v>2427</v>
      </c>
    </row>
    <row r="17" spans="1:4">
      <c r="A17" s="16">
        <v>5</v>
      </c>
      <c r="B17" s="45"/>
      <c r="C17" s="16" t="s">
        <v>148</v>
      </c>
      <c r="D17" s="19">
        <v>0</v>
      </c>
    </row>
    <row r="18" spans="1:4">
      <c r="A18" s="16">
        <v>6</v>
      </c>
      <c r="B18" s="32">
        <v>2</v>
      </c>
      <c r="C18" s="82" t="s">
        <v>28</v>
      </c>
      <c r="D18" s="19">
        <f>SUM(D19:D21)</f>
        <v>43749</v>
      </c>
    </row>
    <row r="19" spans="1:4">
      <c r="A19" s="16">
        <v>7</v>
      </c>
      <c r="B19" s="32"/>
      <c r="C19" s="82" t="s">
        <v>140</v>
      </c>
      <c r="D19" s="19">
        <v>8152</v>
      </c>
    </row>
    <row r="20" spans="1:4">
      <c r="A20" s="16">
        <v>8</v>
      </c>
      <c r="B20" s="32"/>
      <c r="C20" s="82" t="s">
        <v>28</v>
      </c>
      <c r="D20" s="19">
        <v>34597</v>
      </c>
    </row>
    <row r="21" spans="1:4">
      <c r="A21" s="16">
        <v>9</v>
      </c>
      <c r="B21" s="32"/>
      <c r="C21" s="16" t="s">
        <v>113</v>
      </c>
      <c r="D21" s="19">
        <v>1000</v>
      </c>
    </row>
    <row r="22" spans="1:4">
      <c r="A22" s="16">
        <v>10</v>
      </c>
      <c r="B22" s="32"/>
      <c r="C22" s="82" t="s">
        <v>74</v>
      </c>
      <c r="D22" s="19">
        <f>SUM(D13+D18)</f>
        <v>224014</v>
      </c>
    </row>
    <row r="23" spans="1:4">
      <c r="A23" s="16">
        <v>11</v>
      </c>
      <c r="B23" s="32"/>
      <c r="C23" s="82" t="s">
        <v>141</v>
      </c>
      <c r="D23" s="19">
        <v>68640</v>
      </c>
    </row>
    <row r="24" spans="1:4">
      <c r="A24" s="16">
        <v>12</v>
      </c>
      <c r="B24" s="32"/>
      <c r="C24" s="82" t="s">
        <v>75</v>
      </c>
      <c r="D24" s="19">
        <f>SUM(D22:D23)</f>
        <v>292654</v>
      </c>
    </row>
    <row r="25" spans="1:4">
      <c r="A25" s="16">
        <v>13</v>
      </c>
      <c r="B25" s="32">
        <v>1</v>
      </c>
      <c r="C25" s="82" t="s">
        <v>29</v>
      </c>
      <c r="D25" s="19">
        <f>SUM(D26:D31)</f>
        <v>275398</v>
      </c>
    </row>
    <row r="26" spans="1:4">
      <c r="A26" s="16">
        <v>14</v>
      </c>
      <c r="B26" s="32"/>
      <c r="C26" s="82" t="s">
        <v>30</v>
      </c>
      <c r="D26" s="19">
        <v>59051</v>
      </c>
    </row>
    <row r="27" spans="1:4">
      <c r="A27" s="16">
        <v>15</v>
      </c>
      <c r="B27" s="32"/>
      <c r="C27" s="16" t="s">
        <v>150</v>
      </c>
      <c r="D27" s="19">
        <v>14989</v>
      </c>
    </row>
    <row r="28" spans="1:4">
      <c r="A28" s="16">
        <v>16</v>
      </c>
      <c r="B28" s="32"/>
      <c r="C28" s="82" t="s">
        <v>32</v>
      </c>
      <c r="D28" s="19">
        <v>23699</v>
      </c>
    </row>
    <row r="29" spans="1:4">
      <c r="A29" s="16">
        <v>17</v>
      </c>
      <c r="B29" s="79"/>
      <c r="C29" s="16" t="s">
        <v>169</v>
      </c>
      <c r="D29" s="19">
        <v>121277</v>
      </c>
    </row>
    <row r="30" spans="1:4">
      <c r="A30" s="16">
        <v>18</v>
      </c>
      <c r="B30" s="32"/>
      <c r="C30" s="82" t="s">
        <v>143</v>
      </c>
      <c r="D30" s="19">
        <v>6566</v>
      </c>
    </row>
    <row r="31" spans="1:4">
      <c r="A31" s="16">
        <v>19</v>
      </c>
      <c r="B31" s="32"/>
      <c r="C31" s="82" t="s">
        <v>144</v>
      </c>
      <c r="D31" s="19">
        <v>49816</v>
      </c>
    </row>
    <row r="32" spans="1:4">
      <c r="A32" s="16">
        <v>20</v>
      </c>
      <c r="B32" s="32">
        <v>2</v>
      </c>
      <c r="C32" s="16" t="s">
        <v>149</v>
      </c>
      <c r="D32" s="19">
        <f>SUM(D33:D35)</f>
        <v>11236</v>
      </c>
    </row>
    <row r="33" spans="1:4">
      <c r="A33" s="16">
        <v>21</v>
      </c>
      <c r="B33" s="32"/>
      <c r="C33" s="82" t="s">
        <v>145</v>
      </c>
      <c r="D33" s="19">
        <v>10573</v>
      </c>
    </row>
    <row r="34" spans="1:4">
      <c r="A34" s="16">
        <v>22</v>
      </c>
      <c r="B34" s="32"/>
      <c r="C34" s="82" t="s">
        <v>146</v>
      </c>
      <c r="D34" s="19">
        <v>663</v>
      </c>
    </row>
    <row r="35" spans="1:4">
      <c r="A35" s="16">
        <v>23</v>
      </c>
      <c r="B35" s="32"/>
      <c r="C35" s="82" t="s">
        <v>147</v>
      </c>
      <c r="D35" s="19">
        <v>0</v>
      </c>
    </row>
    <row r="36" spans="1:4">
      <c r="A36" s="16">
        <v>24</v>
      </c>
      <c r="B36" s="32"/>
      <c r="C36" s="16" t="s">
        <v>203</v>
      </c>
      <c r="D36" s="19">
        <f>SUM(D25+D32)</f>
        <v>286634</v>
      </c>
    </row>
    <row r="37" spans="1:4">
      <c r="A37" s="16">
        <v>25</v>
      </c>
      <c r="B37" s="32"/>
      <c r="C37" s="82" t="s">
        <v>142</v>
      </c>
      <c r="D37" s="19">
        <v>6020</v>
      </c>
    </row>
    <row r="38" spans="1:4">
      <c r="A38" s="16">
        <v>26</v>
      </c>
      <c r="B38" s="32"/>
      <c r="C38" s="82" t="s">
        <v>33</v>
      </c>
      <c r="D38" s="19">
        <f>SUM(D36+D37)</f>
        <v>292654</v>
      </c>
    </row>
  </sheetData>
  <mergeCells count="7">
    <mergeCell ref="A3:D3"/>
    <mergeCell ref="A4:D4"/>
    <mergeCell ref="A5:D5"/>
    <mergeCell ref="A10:A11"/>
    <mergeCell ref="B10:B11"/>
    <mergeCell ref="C10:C11"/>
    <mergeCell ref="D10:D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49"/>
  <sheetViews>
    <sheetView workbookViewId="0">
      <selection activeCell="H13" sqref="H13:I38"/>
    </sheetView>
  </sheetViews>
  <sheetFormatPr defaultRowHeight="15"/>
  <cols>
    <col min="1" max="1" width="2.5703125" style="13" customWidth="1"/>
    <col min="2" max="2" width="2.7109375" style="13" customWidth="1"/>
    <col min="3" max="3" width="2.42578125" style="13" customWidth="1"/>
    <col min="4" max="4" width="39" style="13" customWidth="1"/>
    <col min="5" max="8" width="9.140625" style="13" customWidth="1"/>
    <col min="9" max="9" width="9.5703125" style="13" customWidth="1"/>
    <col min="10" max="11" width="9.140625" style="13" hidden="1" customWidth="1"/>
    <col min="12" max="12" width="9.140625" style="13" customWidth="1"/>
    <col min="13" max="257" width="9.140625" style="13"/>
    <col min="258" max="258" width="3.28515625" style="13" customWidth="1"/>
    <col min="259" max="259" width="37.42578125" style="13" customWidth="1"/>
    <col min="260" max="260" width="9.5703125" style="13" customWidth="1"/>
    <col min="261" max="261" width="10.140625" style="13" customWidth="1"/>
    <col min="262" max="262" width="9.7109375" style="13" customWidth="1"/>
    <col min="263" max="263" width="8.5703125" style="13" customWidth="1"/>
    <col min="264" max="264" width="8" style="13" customWidth="1"/>
    <col min="265" max="267" width="0" style="13" hidden="1" customWidth="1"/>
    <col min="268" max="268" width="9.140625" style="13" customWidth="1"/>
    <col min="269" max="513" width="9.140625" style="13"/>
    <col min="514" max="514" width="3.28515625" style="13" customWidth="1"/>
    <col min="515" max="515" width="37.42578125" style="13" customWidth="1"/>
    <col min="516" max="516" width="9.5703125" style="13" customWidth="1"/>
    <col min="517" max="517" width="10.140625" style="13" customWidth="1"/>
    <col min="518" max="518" width="9.7109375" style="13" customWidth="1"/>
    <col min="519" max="519" width="8.5703125" style="13" customWidth="1"/>
    <col min="520" max="520" width="8" style="13" customWidth="1"/>
    <col min="521" max="523" width="0" style="13" hidden="1" customWidth="1"/>
    <col min="524" max="524" width="9.140625" style="13" customWidth="1"/>
    <col min="525" max="769" width="9.140625" style="13"/>
    <col min="770" max="770" width="3.28515625" style="13" customWidth="1"/>
    <col min="771" max="771" width="37.42578125" style="13" customWidth="1"/>
    <col min="772" max="772" width="9.5703125" style="13" customWidth="1"/>
    <col min="773" max="773" width="10.140625" style="13" customWidth="1"/>
    <col min="774" max="774" width="9.7109375" style="13" customWidth="1"/>
    <col min="775" max="775" width="8.5703125" style="13" customWidth="1"/>
    <col min="776" max="776" width="8" style="13" customWidth="1"/>
    <col min="777" max="779" width="0" style="13" hidden="1" customWidth="1"/>
    <col min="780" max="780" width="9.140625" style="13" customWidth="1"/>
    <col min="781" max="1025" width="9.140625" style="13"/>
    <col min="1026" max="1026" width="3.28515625" style="13" customWidth="1"/>
    <col min="1027" max="1027" width="37.42578125" style="13" customWidth="1"/>
    <col min="1028" max="1028" width="9.5703125" style="13" customWidth="1"/>
    <col min="1029" max="1029" width="10.140625" style="13" customWidth="1"/>
    <col min="1030" max="1030" width="9.7109375" style="13" customWidth="1"/>
    <col min="1031" max="1031" width="8.5703125" style="13" customWidth="1"/>
    <col min="1032" max="1032" width="8" style="13" customWidth="1"/>
    <col min="1033" max="1035" width="0" style="13" hidden="1" customWidth="1"/>
    <col min="1036" max="1036" width="9.140625" style="13" customWidth="1"/>
    <col min="1037" max="1281" width="9.140625" style="13"/>
    <col min="1282" max="1282" width="3.28515625" style="13" customWidth="1"/>
    <col min="1283" max="1283" width="37.42578125" style="13" customWidth="1"/>
    <col min="1284" max="1284" width="9.5703125" style="13" customWidth="1"/>
    <col min="1285" max="1285" width="10.140625" style="13" customWidth="1"/>
    <col min="1286" max="1286" width="9.7109375" style="13" customWidth="1"/>
    <col min="1287" max="1287" width="8.5703125" style="13" customWidth="1"/>
    <col min="1288" max="1288" width="8" style="13" customWidth="1"/>
    <col min="1289" max="1291" width="0" style="13" hidden="1" customWidth="1"/>
    <col min="1292" max="1292" width="9.140625" style="13" customWidth="1"/>
    <col min="1293" max="1537" width="9.140625" style="13"/>
    <col min="1538" max="1538" width="3.28515625" style="13" customWidth="1"/>
    <col min="1539" max="1539" width="37.42578125" style="13" customWidth="1"/>
    <col min="1540" max="1540" width="9.5703125" style="13" customWidth="1"/>
    <col min="1541" max="1541" width="10.140625" style="13" customWidth="1"/>
    <col min="1542" max="1542" width="9.7109375" style="13" customWidth="1"/>
    <col min="1543" max="1543" width="8.5703125" style="13" customWidth="1"/>
    <col min="1544" max="1544" width="8" style="13" customWidth="1"/>
    <col min="1545" max="1547" width="0" style="13" hidden="1" customWidth="1"/>
    <col min="1548" max="1548" width="9.140625" style="13" customWidth="1"/>
    <col min="1549" max="1793" width="9.140625" style="13"/>
    <col min="1794" max="1794" width="3.28515625" style="13" customWidth="1"/>
    <col min="1795" max="1795" width="37.42578125" style="13" customWidth="1"/>
    <col min="1796" max="1796" width="9.5703125" style="13" customWidth="1"/>
    <col min="1797" max="1797" width="10.140625" style="13" customWidth="1"/>
    <col min="1798" max="1798" width="9.7109375" style="13" customWidth="1"/>
    <col min="1799" max="1799" width="8.5703125" style="13" customWidth="1"/>
    <col min="1800" max="1800" width="8" style="13" customWidth="1"/>
    <col min="1801" max="1803" width="0" style="13" hidden="1" customWidth="1"/>
    <col min="1804" max="1804" width="9.140625" style="13" customWidth="1"/>
    <col min="1805" max="2049" width="9.140625" style="13"/>
    <col min="2050" max="2050" width="3.28515625" style="13" customWidth="1"/>
    <col min="2051" max="2051" width="37.42578125" style="13" customWidth="1"/>
    <col min="2052" max="2052" width="9.5703125" style="13" customWidth="1"/>
    <col min="2053" max="2053" width="10.140625" style="13" customWidth="1"/>
    <col min="2054" max="2054" width="9.7109375" style="13" customWidth="1"/>
    <col min="2055" max="2055" width="8.5703125" style="13" customWidth="1"/>
    <col min="2056" max="2056" width="8" style="13" customWidth="1"/>
    <col min="2057" max="2059" width="0" style="13" hidden="1" customWidth="1"/>
    <col min="2060" max="2060" width="9.140625" style="13" customWidth="1"/>
    <col min="2061" max="2305" width="9.140625" style="13"/>
    <col min="2306" max="2306" width="3.28515625" style="13" customWidth="1"/>
    <col min="2307" max="2307" width="37.42578125" style="13" customWidth="1"/>
    <col min="2308" max="2308" width="9.5703125" style="13" customWidth="1"/>
    <col min="2309" max="2309" width="10.140625" style="13" customWidth="1"/>
    <col min="2310" max="2310" width="9.7109375" style="13" customWidth="1"/>
    <col min="2311" max="2311" width="8.5703125" style="13" customWidth="1"/>
    <col min="2312" max="2312" width="8" style="13" customWidth="1"/>
    <col min="2313" max="2315" width="0" style="13" hidden="1" customWidth="1"/>
    <col min="2316" max="2316" width="9.140625" style="13" customWidth="1"/>
    <col min="2317" max="2561" width="9.140625" style="13"/>
    <col min="2562" max="2562" width="3.28515625" style="13" customWidth="1"/>
    <col min="2563" max="2563" width="37.42578125" style="13" customWidth="1"/>
    <col min="2564" max="2564" width="9.5703125" style="13" customWidth="1"/>
    <col min="2565" max="2565" width="10.140625" style="13" customWidth="1"/>
    <col min="2566" max="2566" width="9.7109375" style="13" customWidth="1"/>
    <col min="2567" max="2567" width="8.5703125" style="13" customWidth="1"/>
    <col min="2568" max="2568" width="8" style="13" customWidth="1"/>
    <col min="2569" max="2571" width="0" style="13" hidden="1" customWidth="1"/>
    <col min="2572" max="2572" width="9.140625" style="13" customWidth="1"/>
    <col min="2573" max="2817" width="9.140625" style="13"/>
    <col min="2818" max="2818" width="3.28515625" style="13" customWidth="1"/>
    <col min="2819" max="2819" width="37.42578125" style="13" customWidth="1"/>
    <col min="2820" max="2820" width="9.5703125" style="13" customWidth="1"/>
    <col min="2821" max="2821" width="10.140625" style="13" customWidth="1"/>
    <col min="2822" max="2822" width="9.7109375" style="13" customWidth="1"/>
    <col min="2823" max="2823" width="8.5703125" style="13" customWidth="1"/>
    <col min="2824" max="2824" width="8" style="13" customWidth="1"/>
    <col min="2825" max="2827" width="0" style="13" hidden="1" customWidth="1"/>
    <col min="2828" max="2828" width="9.140625" style="13" customWidth="1"/>
    <col min="2829" max="3073" width="9.140625" style="13"/>
    <col min="3074" max="3074" width="3.28515625" style="13" customWidth="1"/>
    <col min="3075" max="3075" width="37.42578125" style="13" customWidth="1"/>
    <col min="3076" max="3076" width="9.5703125" style="13" customWidth="1"/>
    <col min="3077" max="3077" width="10.140625" style="13" customWidth="1"/>
    <col min="3078" max="3078" width="9.7109375" style="13" customWidth="1"/>
    <col min="3079" max="3079" width="8.5703125" style="13" customWidth="1"/>
    <col min="3080" max="3080" width="8" style="13" customWidth="1"/>
    <col min="3081" max="3083" width="0" style="13" hidden="1" customWidth="1"/>
    <col min="3084" max="3084" width="9.140625" style="13" customWidth="1"/>
    <col min="3085" max="3329" width="9.140625" style="13"/>
    <col min="3330" max="3330" width="3.28515625" style="13" customWidth="1"/>
    <col min="3331" max="3331" width="37.42578125" style="13" customWidth="1"/>
    <col min="3332" max="3332" width="9.5703125" style="13" customWidth="1"/>
    <col min="3333" max="3333" width="10.140625" style="13" customWidth="1"/>
    <col min="3334" max="3334" width="9.7109375" style="13" customWidth="1"/>
    <col min="3335" max="3335" width="8.5703125" style="13" customWidth="1"/>
    <col min="3336" max="3336" width="8" style="13" customWidth="1"/>
    <col min="3337" max="3339" width="0" style="13" hidden="1" customWidth="1"/>
    <col min="3340" max="3340" width="9.140625" style="13" customWidth="1"/>
    <col min="3341" max="3585" width="9.140625" style="13"/>
    <col min="3586" max="3586" width="3.28515625" style="13" customWidth="1"/>
    <col min="3587" max="3587" width="37.42578125" style="13" customWidth="1"/>
    <col min="3588" max="3588" width="9.5703125" style="13" customWidth="1"/>
    <col min="3589" max="3589" width="10.140625" style="13" customWidth="1"/>
    <col min="3590" max="3590" width="9.7109375" style="13" customWidth="1"/>
    <col min="3591" max="3591" width="8.5703125" style="13" customWidth="1"/>
    <col min="3592" max="3592" width="8" style="13" customWidth="1"/>
    <col min="3593" max="3595" width="0" style="13" hidden="1" customWidth="1"/>
    <col min="3596" max="3596" width="9.140625" style="13" customWidth="1"/>
    <col min="3597" max="3841" width="9.140625" style="13"/>
    <col min="3842" max="3842" width="3.28515625" style="13" customWidth="1"/>
    <col min="3843" max="3843" width="37.42578125" style="13" customWidth="1"/>
    <col min="3844" max="3844" width="9.5703125" style="13" customWidth="1"/>
    <col min="3845" max="3845" width="10.140625" style="13" customWidth="1"/>
    <col min="3846" max="3846" width="9.7109375" style="13" customWidth="1"/>
    <col min="3847" max="3847" width="8.5703125" style="13" customWidth="1"/>
    <col min="3848" max="3848" width="8" style="13" customWidth="1"/>
    <col min="3849" max="3851" width="0" style="13" hidden="1" customWidth="1"/>
    <col min="3852" max="3852" width="9.140625" style="13" customWidth="1"/>
    <col min="3853" max="4097" width="9.140625" style="13"/>
    <col min="4098" max="4098" width="3.28515625" style="13" customWidth="1"/>
    <col min="4099" max="4099" width="37.42578125" style="13" customWidth="1"/>
    <col min="4100" max="4100" width="9.5703125" style="13" customWidth="1"/>
    <col min="4101" max="4101" width="10.140625" style="13" customWidth="1"/>
    <col min="4102" max="4102" width="9.7109375" style="13" customWidth="1"/>
    <col min="4103" max="4103" width="8.5703125" style="13" customWidth="1"/>
    <col min="4104" max="4104" width="8" style="13" customWidth="1"/>
    <col min="4105" max="4107" width="0" style="13" hidden="1" customWidth="1"/>
    <col min="4108" max="4108" width="9.140625" style="13" customWidth="1"/>
    <col min="4109" max="4353" width="9.140625" style="13"/>
    <col min="4354" max="4354" width="3.28515625" style="13" customWidth="1"/>
    <col min="4355" max="4355" width="37.42578125" style="13" customWidth="1"/>
    <col min="4356" max="4356" width="9.5703125" style="13" customWidth="1"/>
    <col min="4357" max="4357" width="10.140625" style="13" customWidth="1"/>
    <col min="4358" max="4358" width="9.7109375" style="13" customWidth="1"/>
    <col min="4359" max="4359" width="8.5703125" style="13" customWidth="1"/>
    <col min="4360" max="4360" width="8" style="13" customWidth="1"/>
    <col min="4361" max="4363" width="0" style="13" hidden="1" customWidth="1"/>
    <col min="4364" max="4364" width="9.140625" style="13" customWidth="1"/>
    <col min="4365" max="4609" width="9.140625" style="13"/>
    <col min="4610" max="4610" width="3.28515625" style="13" customWidth="1"/>
    <col min="4611" max="4611" width="37.42578125" style="13" customWidth="1"/>
    <col min="4612" max="4612" width="9.5703125" style="13" customWidth="1"/>
    <col min="4613" max="4613" width="10.140625" style="13" customWidth="1"/>
    <col min="4614" max="4614" width="9.7109375" style="13" customWidth="1"/>
    <col min="4615" max="4615" width="8.5703125" style="13" customWidth="1"/>
    <col min="4616" max="4616" width="8" style="13" customWidth="1"/>
    <col min="4617" max="4619" width="0" style="13" hidden="1" customWidth="1"/>
    <col min="4620" max="4620" width="9.140625" style="13" customWidth="1"/>
    <col min="4621" max="4865" width="9.140625" style="13"/>
    <col min="4866" max="4866" width="3.28515625" style="13" customWidth="1"/>
    <col min="4867" max="4867" width="37.42578125" style="13" customWidth="1"/>
    <col min="4868" max="4868" width="9.5703125" style="13" customWidth="1"/>
    <col min="4869" max="4869" width="10.140625" style="13" customWidth="1"/>
    <col min="4870" max="4870" width="9.7109375" style="13" customWidth="1"/>
    <col min="4871" max="4871" width="8.5703125" style="13" customWidth="1"/>
    <col min="4872" max="4872" width="8" style="13" customWidth="1"/>
    <col min="4873" max="4875" width="0" style="13" hidden="1" customWidth="1"/>
    <col min="4876" max="4876" width="9.140625" style="13" customWidth="1"/>
    <col min="4877" max="5121" width="9.140625" style="13"/>
    <col min="5122" max="5122" width="3.28515625" style="13" customWidth="1"/>
    <col min="5123" max="5123" width="37.42578125" style="13" customWidth="1"/>
    <col min="5124" max="5124" width="9.5703125" style="13" customWidth="1"/>
    <col min="5125" max="5125" width="10.140625" style="13" customWidth="1"/>
    <col min="5126" max="5126" width="9.7109375" style="13" customWidth="1"/>
    <col min="5127" max="5127" width="8.5703125" style="13" customWidth="1"/>
    <col min="5128" max="5128" width="8" style="13" customWidth="1"/>
    <col min="5129" max="5131" width="0" style="13" hidden="1" customWidth="1"/>
    <col min="5132" max="5132" width="9.140625" style="13" customWidth="1"/>
    <col min="5133" max="5377" width="9.140625" style="13"/>
    <col min="5378" max="5378" width="3.28515625" style="13" customWidth="1"/>
    <col min="5379" max="5379" width="37.42578125" style="13" customWidth="1"/>
    <col min="5380" max="5380" width="9.5703125" style="13" customWidth="1"/>
    <col min="5381" max="5381" width="10.140625" style="13" customWidth="1"/>
    <col min="5382" max="5382" width="9.7109375" style="13" customWidth="1"/>
    <col min="5383" max="5383" width="8.5703125" style="13" customWidth="1"/>
    <col min="5384" max="5384" width="8" style="13" customWidth="1"/>
    <col min="5385" max="5387" width="0" style="13" hidden="1" customWidth="1"/>
    <col min="5388" max="5388" width="9.140625" style="13" customWidth="1"/>
    <col min="5389" max="5633" width="9.140625" style="13"/>
    <col min="5634" max="5634" width="3.28515625" style="13" customWidth="1"/>
    <col min="5635" max="5635" width="37.42578125" style="13" customWidth="1"/>
    <col min="5636" max="5636" width="9.5703125" style="13" customWidth="1"/>
    <col min="5637" max="5637" width="10.140625" style="13" customWidth="1"/>
    <col min="5638" max="5638" width="9.7109375" style="13" customWidth="1"/>
    <col min="5639" max="5639" width="8.5703125" style="13" customWidth="1"/>
    <col min="5640" max="5640" width="8" style="13" customWidth="1"/>
    <col min="5641" max="5643" width="0" style="13" hidden="1" customWidth="1"/>
    <col min="5644" max="5644" width="9.140625" style="13" customWidth="1"/>
    <col min="5645" max="5889" width="9.140625" style="13"/>
    <col min="5890" max="5890" width="3.28515625" style="13" customWidth="1"/>
    <col min="5891" max="5891" width="37.42578125" style="13" customWidth="1"/>
    <col min="5892" max="5892" width="9.5703125" style="13" customWidth="1"/>
    <col min="5893" max="5893" width="10.140625" style="13" customWidth="1"/>
    <col min="5894" max="5894" width="9.7109375" style="13" customWidth="1"/>
    <col min="5895" max="5895" width="8.5703125" style="13" customWidth="1"/>
    <col min="5896" max="5896" width="8" style="13" customWidth="1"/>
    <col min="5897" max="5899" width="0" style="13" hidden="1" customWidth="1"/>
    <col min="5900" max="5900" width="9.140625" style="13" customWidth="1"/>
    <col min="5901" max="6145" width="9.140625" style="13"/>
    <col min="6146" max="6146" width="3.28515625" style="13" customWidth="1"/>
    <col min="6147" max="6147" width="37.42578125" style="13" customWidth="1"/>
    <col min="6148" max="6148" width="9.5703125" style="13" customWidth="1"/>
    <col min="6149" max="6149" width="10.140625" style="13" customWidth="1"/>
    <col min="6150" max="6150" width="9.7109375" style="13" customWidth="1"/>
    <col min="6151" max="6151" width="8.5703125" style="13" customWidth="1"/>
    <col min="6152" max="6152" width="8" style="13" customWidth="1"/>
    <col min="6153" max="6155" width="0" style="13" hidden="1" customWidth="1"/>
    <col min="6156" max="6156" width="9.140625" style="13" customWidth="1"/>
    <col min="6157" max="6401" width="9.140625" style="13"/>
    <col min="6402" max="6402" width="3.28515625" style="13" customWidth="1"/>
    <col min="6403" max="6403" width="37.42578125" style="13" customWidth="1"/>
    <col min="6404" max="6404" width="9.5703125" style="13" customWidth="1"/>
    <col min="6405" max="6405" width="10.140625" style="13" customWidth="1"/>
    <col min="6406" max="6406" width="9.7109375" style="13" customWidth="1"/>
    <col min="6407" max="6407" width="8.5703125" style="13" customWidth="1"/>
    <col min="6408" max="6408" width="8" style="13" customWidth="1"/>
    <col min="6409" max="6411" width="0" style="13" hidden="1" customWidth="1"/>
    <col min="6412" max="6412" width="9.140625" style="13" customWidth="1"/>
    <col min="6413" max="6657" width="9.140625" style="13"/>
    <col min="6658" max="6658" width="3.28515625" style="13" customWidth="1"/>
    <col min="6659" max="6659" width="37.42578125" style="13" customWidth="1"/>
    <col min="6660" max="6660" width="9.5703125" style="13" customWidth="1"/>
    <col min="6661" max="6661" width="10.140625" style="13" customWidth="1"/>
    <col min="6662" max="6662" width="9.7109375" style="13" customWidth="1"/>
    <col min="6663" max="6663" width="8.5703125" style="13" customWidth="1"/>
    <col min="6664" max="6664" width="8" style="13" customWidth="1"/>
    <col min="6665" max="6667" width="0" style="13" hidden="1" customWidth="1"/>
    <col min="6668" max="6668" width="9.140625" style="13" customWidth="1"/>
    <col min="6669" max="6913" width="9.140625" style="13"/>
    <col min="6914" max="6914" width="3.28515625" style="13" customWidth="1"/>
    <col min="6915" max="6915" width="37.42578125" style="13" customWidth="1"/>
    <col min="6916" max="6916" width="9.5703125" style="13" customWidth="1"/>
    <col min="6917" max="6917" width="10.140625" style="13" customWidth="1"/>
    <col min="6918" max="6918" width="9.7109375" style="13" customWidth="1"/>
    <col min="6919" max="6919" width="8.5703125" style="13" customWidth="1"/>
    <col min="6920" max="6920" width="8" style="13" customWidth="1"/>
    <col min="6921" max="6923" width="0" style="13" hidden="1" customWidth="1"/>
    <col min="6924" max="6924" width="9.140625" style="13" customWidth="1"/>
    <col min="6925" max="7169" width="9.140625" style="13"/>
    <col min="7170" max="7170" width="3.28515625" style="13" customWidth="1"/>
    <col min="7171" max="7171" width="37.42578125" style="13" customWidth="1"/>
    <col min="7172" max="7172" width="9.5703125" style="13" customWidth="1"/>
    <col min="7173" max="7173" width="10.140625" style="13" customWidth="1"/>
    <col min="7174" max="7174" width="9.7109375" style="13" customWidth="1"/>
    <col min="7175" max="7175" width="8.5703125" style="13" customWidth="1"/>
    <col min="7176" max="7176" width="8" style="13" customWidth="1"/>
    <col min="7177" max="7179" width="0" style="13" hidden="1" customWidth="1"/>
    <col min="7180" max="7180" width="9.140625" style="13" customWidth="1"/>
    <col min="7181" max="7425" width="9.140625" style="13"/>
    <col min="7426" max="7426" width="3.28515625" style="13" customWidth="1"/>
    <col min="7427" max="7427" width="37.42578125" style="13" customWidth="1"/>
    <col min="7428" max="7428" width="9.5703125" style="13" customWidth="1"/>
    <col min="7429" max="7429" width="10.140625" style="13" customWidth="1"/>
    <col min="7430" max="7430" width="9.7109375" style="13" customWidth="1"/>
    <col min="7431" max="7431" width="8.5703125" style="13" customWidth="1"/>
    <col min="7432" max="7432" width="8" style="13" customWidth="1"/>
    <col min="7433" max="7435" width="0" style="13" hidden="1" customWidth="1"/>
    <col min="7436" max="7436" width="9.140625" style="13" customWidth="1"/>
    <col min="7437" max="7681" width="9.140625" style="13"/>
    <col min="7682" max="7682" width="3.28515625" style="13" customWidth="1"/>
    <col min="7683" max="7683" width="37.42578125" style="13" customWidth="1"/>
    <col min="7684" max="7684" width="9.5703125" style="13" customWidth="1"/>
    <col min="7685" max="7685" width="10.140625" style="13" customWidth="1"/>
    <col min="7686" max="7686" width="9.7109375" style="13" customWidth="1"/>
    <col min="7687" max="7687" width="8.5703125" style="13" customWidth="1"/>
    <col min="7688" max="7688" width="8" style="13" customWidth="1"/>
    <col min="7689" max="7691" width="0" style="13" hidden="1" customWidth="1"/>
    <col min="7692" max="7692" width="9.140625" style="13" customWidth="1"/>
    <col min="7693" max="7937" width="9.140625" style="13"/>
    <col min="7938" max="7938" width="3.28515625" style="13" customWidth="1"/>
    <col min="7939" max="7939" width="37.42578125" style="13" customWidth="1"/>
    <col min="7940" max="7940" width="9.5703125" style="13" customWidth="1"/>
    <col min="7941" max="7941" width="10.140625" style="13" customWidth="1"/>
    <col min="7942" max="7942" width="9.7109375" style="13" customWidth="1"/>
    <col min="7943" max="7943" width="8.5703125" style="13" customWidth="1"/>
    <col min="7944" max="7944" width="8" style="13" customWidth="1"/>
    <col min="7945" max="7947" width="0" style="13" hidden="1" customWidth="1"/>
    <col min="7948" max="7948" width="9.140625" style="13" customWidth="1"/>
    <col min="7949" max="8193" width="9.140625" style="13"/>
    <col min="8194" max="8194" width="3.28515625" style="13" customWidth="1"/>
    <col min="8195" max="8195" width="37.42578125" style="13" customWidth="1"/>
    <col min="8196" max="8196" width="9.5703125" style="13" customWidth="1"/>
    <col min="8197" max="8197" width="10.140625" style="13" customWidth="1"/>
    <col min="8198" max="8198" width="9.7109375" style="13" customWidth="1"/>
    <col min="8199" max="8199" width="8.5703125" style="13" customWidth="1"/>
    <col min="8200" max="8200" width="8" style="13" customWidth="1"/>
    <col min="8201" max="8203" width="0" style="13" hidden="1" customWidth="1"/>
    <col min="8204" max="8204" width="9.140625" style="13" customWidth="1"/>
    <col min="8205" max="8449" width="9.140625" style="13"/>
    <col min="8450" max="8450" width="3.28515625" style="13" customWidth="1"/>
    <col min="8451" max="8451" width="37.42578125" style="13" customWidth="1"/>
    <col min="8452" max="8452" width="9.5703125" style="13" customWidth="1"/>
    <col min="8453" max="8453" width="10.140625" style="13" customWidth="1"/>
    <col min="8454" max="8454" width="9.7109375" style="13" customWidth="1"/>
    <col min="8455" max="8455" width="8.5703125" style="13" customWidth="1"/>
    <col min="8456" max="8456" width="8" style="13" customWidth="1"/>
    <col min="8457" max="8459" width="0" style="13" hidden="1" customWidth="1"/>
    <col min="8460" max="8460" width="9.140625" style="13" customWidth="1"/>
    <col min="8461" max="8705" width="9.140625" style="13"/>
    <col min="8706" max="8706" width="3.28515625" style="13" customWidth="1"/>
    <col min="8707" max="8707" width="37.42578125" style="13" customWidth="1"/>
    <col min="8708" max="8708" width="9.5703125" style="13" customWidth="1"/>
    <col min="8709" max="8709" width="10.140625" style="13" customWidth="1"/>
    <col min="8710" max="8710" width="9.7109375" style="13" customWidth="1"/>
    <col min="8711" max="8711" width="8.5703125" style="13" customWidth="1"/>
    <col min="8712" max="8712" width="8" style="13" customWidth="1"/>
    <col min="8713" max="8715" width="0" style="13" hidden="1" customWidth="1"/>
    <col min="8716" max="8716" width="9.140625" style="13" customWidth="1"/>
    <col min="8717" max="8961" width="9.140625" style="13"/>
    <col min="8962" max="8962" width="3.28515625" style="13" customWidth="1"/>
    <col min="8963" max="8963" width="37.42578125" style="13" customWidth="1"/>
    <col min="8964" max="8964" width="9.5703125" style="13" customWidth="1"/>
    <col min="8965" max="8965" width="10.140625" style="13" customWidth="1"/>
    <col min="8966" max="8966" width="9.7109375" style="13" customWidth="1"/>
    <col min="8967" max="8967" width="8.5703125" style="13" customWidth="1"/>
    <col min="8968" max="8968" width="8" style="13" customWidth="1"/>
    <col min="8969" max="8971" width="0" style="13" hidden="1" customWidth="1"/>
    <col min="8972" max="8972" width="9.140625" style="13" customWidth="1"/>
    <col min="8973" max="9217" width="9.140625" style="13"/>
    <col min="9218" max="9218" width="3.28515625" style="13" customWidth="1"/>
    <col min="9219" max="9219" width="37.42578125" style="13" customWidth="1"/>
    <col min="9220" max="9220" width="9.5703125" style="13" customWidth="1"/>
    <col min="9221" max="9221" width="10.140625" style="13" customWidth="1"/>
    <col min="9222" max="9222" width="9.7109375" style="13" customWidth="1"/>
    <col min="9223" max="9223" width="8.5703125" style="13" customWidth="1"/>
    <col min="9224" max="9224" width="8" style="13" customWidth="1"/>
    <col min="9225" max="9227" width="0" style="13" hidden="1" customWidth="1"/>
    <col min="9228" max="9228" width="9.140625" style="13" customWidth="1"/>
    <col min="9229" max="9473" width="9.140625" style="13"/>
    <col min="9474" max="9474" width="3.28515625" style="13" customWidth="1"/>
    <col min="9475" max="9475" width="37.42578125" style="13" customWidth="1"/>
    <col min="9476" max="9476" width="9.5703125" style="13" customWidth="1"/>
    <col min="9477" max="9477" width="10.140625" style="13" customWidth="1"/>
    <col min="9478" max="9478" width="9.7109375" style="13" customWidth="1"/>
    <col min="9479" max="9479" width="8.5703125" style="13" customWidth="1"/>
    <col min="9480" max="9480" width="8" style="13" customWidth="1"/>
    <col min="9481" max="9483" width="0" style="13" hidden="1" customWidth="1"/>
    <col min="9484" max="9484" width="9.140625" style="13" customWidth="1"/>
    <col min="9485" max="9729" width="9.140625" style="13"/>
    <col min="9730" max="9730" width="3.28515625" style="13" customWidth="1"/>
    <col min="9731" max="9731" width="37.42578125" style="13" customWidth="1"/>
    <col min="9732" max="9732" width="9.5703125" style="13" customWidth="1"/>
    <col min="9733" max="9733" width="10.140625" style="13" customWidth="1"/>
    <col min="9734" max="9734" width="9.7109375" style="13" customWidth="1"/>
    <col min="9735" max="9735" width="8.5703125" style="13" customWidth="1"/>
    <col min="9736" max="9736" width="8" style="13" customWidth="1"/>
    <col min="9737" max="9739" width="0" style="13" hidden="1" customWidth="1"/>
    <col min="9740" max="9740" width="9.140625" style="13" customWidth="1"/>
    <col min="9741" max="9985" width="9.140625" style="13"/>
    <col min="9986" max="9986" width="3.28515625" style="13" customWidth="1"/>
    <col min="9987" max="9987" width="37.42578125" style="13" customWidth="1"/>
    <col min="9988" max="9988" width="9.5703125" style="13" customWidth="1"/>
    <col min="9989" max="9989" width="10.140625" style="13" customWidth="1"/>
    <col min="9990" max="9990" width="9.7109375" style="13" customWidth="1"/>
    <col min="9991" max="9991" width="8.5703125" style="13" customWidth="1"/>
    <col min="9992" max="9992" width="8" style="13" customWidth="1"/>
    <col min="9993" max="9995" width="0" style="13" hidden="1" customWidth="1"/>
    <col min="9996" max="9996" width="9.140625" style="13" customWidth="1"/>
    <col min="9997" max="10241" width="9.140625" style="13"/>
    <col min="10242" max="10242" width="3.28515625" style="13" customWidth="1"/>
    <col min="10243" max="10243" width="37.42578125" style="13" customWidth="1"/>
    <col min="10244" max="10244" width="9.5703125" style="13" customWidth="1"/>
    <col min="10245" max="10245" width="10.140625" style="13" customWidth="1"/>
    <col min="10246" max="10246" width="9.7109375" style="13" customWidth="1"/>
    <col min="10247" max="10247" width="8.5703125" style="13" customWidth="1"/>
    <col min="10248" max="10248" width="8" style="13" customWidth="1"/>
    <col min="10249" max="10251" width="0" style="13" hidden="1" customWidth="1"/>
    <col min="10252" max="10252" width="9.140625" style="13" customWidth="1"/>
    <col min="10253" max="10497" width="9.140625" style="13"/>
    <col min="10498" max="10498" width="3.28515625" style="13" customWidth="1"/>
    <col min="10499" max="10499" width="37.42578125" style="13" customWidth="1"/>
    <col min="10500" max="10500" width="9.5703125" style="13" customWidth="1"/>
    <col min="10501" max="10501" width="10.140625" style="13" customWidth="1"/>
    <col min="10502" max="10502" width="9.7109375" style="13" customWidth="1"/>
    <col min="10503" max="10503" width="8.5703125" style="13" customWidth="1"/>
    <col min="10504" max="10504" width="8" style="13" customWidth="1"/>
    <col min="10505" max="10507" width="0" style="13" hidden="1" customWidth="1"/>
    <col min="10508" max="10508" width="9.140625" style="13" customWidth="1"/>
    <col min="10509" max="10753" width="9.140625" style="13"/>
    <col min="10754" max="10754" width="3.28515625" style="13" customWidth="1"/>
    <col min="10755" max="10755" width="37.42578125" style="13" customWidth="1"/>
    <col min="10756" max="10756" width="9.5703125" style="13" customWidth="1"/>
    <col min="10757" max="10757" width="10.140625" style="13" customWidth="1"/>
    <col min="10758" max="10758" width="9.7109375" style="13" customWidth="1"/>
    <col min="10759" max="10759" width="8.5703125" style="13" customWidth="1"/>
    <col min="10760" max="10760" width="8" style="13" customWidth="1"/>
    <col min="10761" max="10763" width="0" style="13" hidden="1" customWidth="1"/>
    <col min="10764" max="10764" width="9.140625" style="13" customWidth="1"/>
    <col min="10765" max="11009" width="9.140625" style="13"/>
    <col min="11010" max="11010" width="3.28515625" style="13" customWidth="1"/>
    <col min="11011" max="11011" width="37.42578125" style="13" customWidth="1"/>
    <col min="11012" max="11012" width="9.5703125" style="13" customWidth="1"/>
    <col min="11013" max="11013" width="10.140625" style="13" customWidth="1"/>
    <col min="11014" max="11014" width="9.7109375" style="13" customWidth="1"/>
    <col min="11015" max="11015" width="8.5703125" style="13" customWidth="1"/>
    <col min="11016" max="11016" width="8" style="13" customWidth="1"/>
    <col min="11017" max="11019" width="0" style="13" hidden="1" customWidth="1"/>
    <col min="11020" max="11020" width="9.140625" style="13" customWidth="1"/>
    <col min="11021" max="11265" width="9.140625" style="13"/>
    <col min="11266" max="11266" width="3.28515625" style="13" customWidth="1"/>
    <col min="11267" max="11267" width="37.42578125" style="13" customWidth="1"/>
    <col min="11268" max="11268" width="9.5703125" style="13" customWidth="1"/>
    <col min="11269" max="11269" width="10.140625" style="13" customWidth="1"/>
    <col min="11270" max="11270" width="9.7109375" style="13" customWidth="1"/>
    <col min="11271" max="11271" width="8.5703125" style="13" customWidth="1"/>
    <col min="11272" max="11272" width="8" style="13" customWidth="1"/>
    <col min="11273" max="11275" width="0" style="13" hidden="1" customWidth="1"/>
    <col min="11276" max="11276" width="9.140625" style="13" customWidth="1"/>
    <col min="11277" max="11521" width="9.140625" style="13"/>
    <col min="11522" max="11522" width="3.28515625" style="13" customWidth="1"/>
    <col min="11523" max="11523" width="37.42578125" style="13" customWidth="1"/>
    <col min="11524" max="11524" width="9.5703125" style="13" customWidth="1"/>
    <col min="11525" max="11525" width="10.140625" style="13" customWidth="1"/>
    <col min="11526" max="11526" width="9.7109375" style="13" customWidth="1"/>
    <col min="11527" max="11527" width="8.5703125" style="13" customWidth="1"/>
    <col min="11528" max="11528" width="8" style="13" customWidth="1"/>
    <col min="11529" max="11531" width="0" style="13" hidden="1" customWidth="1"/>
    <col min="11532" max="11532" width="9.140625" style="13" customWidth="1"/>
    <col min="11533" max="11777" width="9.140625" style="13"/>
    <col min="11778" max="11778" width="3.28515625" style="13" customWidth="1"/>
    <col min="11779" max="11779" width="37.42578125" style="13" customWidth="1"/>
    <col min="11780" max="11780" width="9.5703125" style="13" customWidth="1"/>
    <col min="11781" max="11781" width="10.140625" style="13" customWidth="1"/>
    <col min="11782" max="11782" width="9.7109375" style="13" customWidth="1"/>
    <col min="11783" max="11783" width="8.5703125" style="13" customWidth="1"/>
    <col min="11784" max="11784" width="8" style="13" customWidth="1"/>
    <col min="11785" max="11787" width="0" style="13" hidden="1" customWidth="1"/>
    <col min="11788" max="11788" width="9.140625" style="13" customWidth="1"/>
    <col min="11789" max="12033" width="9.140625" style="13"/>
    <col min="12034" max="12034" width="3.28515625" style="13" customWidth="1"/>
    <col min="12035" max="12035" width="37.42578125" style="13" customWidth="1"/>
    <col min="12036" max="12036" width="9.5703125" style="13" customWidth="1"/>
    <col min="12037" max="12037" width="10.140625" style="13" customWidth="1"/>
    <col min="12038" max="12038" width="9.7109375" style="13" customWidth="1"/>
    <col min="12039" max="12039" width="8.5703125" style="13" customWidth="1"/>
    <col min="12040" max="12040" width="8" style="13" customWidth="1"/>
    <col min="12041" max="12043" width="0" style="13" hidden="1" customWidth="1"/>
    <col min="12044" max="12044" width="9.140625" style="13" customWidth="1"/>
    <col min="12045" max="12289" width="9.140625" style="13"/>
    <col min="12290" max="12290" width="3.28515625" style="13" customWidth="1"/>
    <col min="12291" max="12291" width="37.42578125" style="13" customWidth="1"/>
    <col min="12292" max="12292" width="9.5703125" style="13" customWidth="1"/>
    <col min="12293" max="12293" width="10.140625" style="13" customWidth="1"/>
    <col min="12294" max="12294" width="9.7109375" style="13" customWidth="1"/>
    <col min="12295" max="12295" width="8.5703125" style="13" customWidth="1"/>
    <col min="12296" max="12296" width="8" style="13" customWidth="1"/>
    <col min="12297" max="12299" width="0" style="13" hidden="1" customWidth="1"/>
    <col min="12300" max="12300" width="9.140625" style="13" customWidth="1"/>
    <col min="12301" max="12545" width="9.140625" style="13"/>
    <col min="12546" max="12546" width="3.28515625" style="13" customWidth="1"/>
    <col min="12547" max="12547" width="37.42578125" style="13" customWidth="1"/>
    <col min="12548" max="12548" width="9.5703125" style="13" customWidth="1"/>
    <col min="12549" max="12549" width="10.140625" style="13" customWidth="1"/>
    <col min="12550" max="12550" width="9.7109375" style="13" customWidth="1"/>
    <col min="12551" max="12551" width="8.5703125" style="13" customWidth="1"/>
    <col min="12552" max="12552" width="8" style="13" customWidth="1"/>
    <col min="12553" max="12555" width="0" style="13" hidden="1" customWidth="1"/>
    <col min="12556" max="12556" width="9.140625" style="13" customWidth="1"/>
    <col min="12557" max="12801" width="9.140625" style="13"/>
    <col min="12802" max="12802" width="3.28515625" style="13" customWidth="1"/>
    <col min="12803" max="12803" width="37.42578125" style="13" customWidth="1"/>
    <col min="12804" max="12804" width="9.5703125" style="13" customWidth="1"/>
    <col min="12805" max="12805" width="10.140625" style="13" customWidth="1"/>
    <col min="12806" max="12806" width="9.7109375" style="13" customWidth="1"/>
    <col min="12807" max="12807" width="8.5703125" style="13" customWidth="1"/>
    <col min="12808" max="12808" width="8" style="13" customWidth="1"/>
    <col min="12809" max="12811" width="0" style="13" hidden="1" customWidth="1"/>
    <col min="12812" max="12812" width="9.140625" style="13" customWidth="1"/>
    <col min="12813" max="13057" width="9.140625" style="13"/>
    <col min="13058" max="13058" width="3.28515625" style="13" customWidth="1"/>
    <col min="13059" max="13059" width="37.42578125" style="13" customWidth="1"/>
    <col min="13060" max="13060" width="9.5703125" style="13" customWidth="1"/>
    <col min="13061" max="13061" width="10.140625" style="13" customWidth="1"/>
    <col min="13062" max="13062" width="9.7109375" style="13" customWidth="1"/>
    <col min="13063" max="13063" width="8.5703125" style="13" customWidth="1"/>
    <col min="13064" max="13064" width="8" style="13" customWidth="1"/>
    <col min="13065" max="13067" width="0" style="13" hidden="1" customWidth="1"/>
    <col min="13068" max="13068" width="9.140625" style="13" customWidth="1"/>
    <col min="13069" max="13313" width="9.140625" style="13"/>
    <col min="13314" max="13314" width="3.28515625" style="13" customWidth="1"/>
    <col min="13315" max="13315" width="37.42578125" style="13" customWidth="1"/>
    <col min="13316" max="13316" width="9.5703125" style="13" customWidth="1"/>
    <col min="13317" max="13317" width="10.140625" style="13" customWidth="1"/>
    <col min="13318" max="13318" width="9.7109375" style="13" customWidth="1"/>
    <col min="13319" max="13319" width="8.5703125" style="13" customWidth="1"/>
    <col min="13320" max="13320" width="8" style="13" customWidth="1"/>
    <col min="13321" max="13323" width="0" style="13" hidden="1" customWidth="1"/>
    <col min="13324" max="13324" width="9.140625" style="13" customWidth="1"/>
    <col min="13325" max="13569" width="9.140625" style="13"/>
    <col min="13570" max="13570" width="3.28515625" style="13" customWidth="1"/>
    <col min="13571" max="13571" width="37.42578125" style="13" customWidth="1"/>
    <col min="13572" max="13572" width="9.5703125" style="13" customWidth="1"/>
    <col min="13573" max="13573" width="10.140625" style="13" customWidth="1"/>
    <col min="13574" max="13574" width="9.7109375" style="13" customWidth="1"/>
    <col min="13575" max="13575" width="8.5703125" style="13" customWidth="1"/>
    <col min="13576" max="13576" width="8" style="13" customWidth="1"/>
    <col min="13577" max="13579" width="0" style="13" hidden="1" customWidth="1"/>
    <col min="13580" max="13580" width="9.140625" style="13" customWidth="1"/>
    <col min="13581" max="13825" width="9.140625" style="13"/>
    <col min="13826" max="13826" width="3.28515625" style="13" customWidth="1"/>
    <col min="13827" max="13827" width="37.42578125" style="13" customWidth="1"/>
    <col min="13828" max="13828" width="9.5703125" style="13" customWidth="1"/>
    <col min="13829" max="13829" width="10.140625" style="13" customWidth="1"/>
    <col min="13830" max="13830" width="9.7109375" style="13" customWidth="1"/>
    <col min="13831" max="13831" width="8.5703125" style="13" customWidth="1"/>
    <col min="13832" max="13832" width="8" style="13" customWidth="1"/>
    <col min="13833" max="13835" width="0" style="13" hidden="1" customWidth="1"/>
    <col min="13836" max="13836" width="9.140625" style="13" customWidth="1"/>
    <col min="13837" max="14081" width="9.140625" style="13"/>
    <col min="14082" max="14082" width="3.28515625" style="13" customWidth="1"/>
    <col min="14083" max="14083" width="37.42578125" style="13" customWidth="1"/>
    <col min="14084" max="14084" width="9.5703125" style="13" customWidth="1"/>
    <col min="14085" max="14085" width="10.140625" style="13" customWidth="1"/>
    <col min="14086" max="14086" width="9.7109375" style="13" customWidth="1"/>
    <col min="14087" max="14087" width="8.5703125" style="13" customWidth="1"/>
    <col min="14088" max="14088" width="8" style="13" customWidth="1"/>
    <col min="14089" max="14091" width="0" style="13" hidden="1" customWidth="1"/>
    <col min="14092" max="14092" width="9.140625" style="13" customWidth="1"/>
    <col min="14093" max="14337" width="9.140625" style="13"/>
    <col min="14338" max="14338" width="3.28515625" style="13" customWidth="1"/>
    <col min="14339" max="14339" width="37.42578125" style="13" customWidth="1"/>
    <col min="14340" max="14340" width="9.5703125" style="13" customWidth="1"/>
    <col min="14341" max="14341" width="10.140625" style="13" customWidth="1"/>
    <col min="14342" max="14342" width="9.7109375" style="13" customWidth="1"/>
    <col min="14343" max="14343" width="8.5703125" style="13" customWidth="1"/>
    <col min="14344" max="14344" width="8" style="13" customWidth="1"/>
    <col min="14345" max="14347" width="0" style="13" hidden="1" customWidth="1"/>
    <col min="14348" max="14348" width="9.140625" style="13" customWidth="1"/>
    <col min="14349" max="14593" width="9.140625" style="13"/>
    <col min="14594" max="14594" width="3.28515625" style="13" customWidth="1"/>
    <col min="14595" max="14595" width="37.42578125" style="13" customWidth="1"/>
    <col min="14596" max="14596" width="9.5703125" style="13" customWidth="1"/>
    <col min="14597" max="14597" width="10.140625" style="13" customWidth="1"/>
    <col min="14598" max="14598" width="9.7109375" style="13" customWidth="1"/>
    <col min="14599" max="14599" width="8.5703125" style="13" customWidth="1"/>
    <col min="14600" max="14600" width="8" style="13" customWidth="1"/>
    <col min="14601" max="14603" width="0" style="13" hidden="1" customWidth="1"/>
    <col min="14604" max="14604" width="9.140625" style="13" customWidth="1"/>
    <col min="14605" max="14849" width="9.140625" style="13"/>
    <col min="14850" max="14850" width="3.28515625" style="13" customWidth="1"/>
    <col min="14851" max="14851" width="37.42578125" style="13" customWidth="1"/>
    <col min="14852" max="14852" width="9.5703125" style="13" customWidth="1"/>
    <col min="14853" max="14853" width="10.140625" style="13" customWidth="1"/>
    <col min="14854" max="14854" width="9.7109375" style="13" customWidth="1"/>
    <col min="14855" max="14855" width="8.5703125" style="13" customWidth="1"/>
    <col min="14856" max="14856" width="8" style="13" customWidth="1"/>
    <col min="14857" max="14859" width="0" style="13" hidden="1" customWidth="1"/>
    <col min="14860" max="14860" width="9.140625" style="13" customWidth="1"/>
    <col min="14861" max="15105" width="9.140625" style="13"/>
    <col min="15106" max="15106" width="3.28515625" style="13" customWidth="1"/>
    <col min="15107" max="15107" width="37.42578125" style="13" customWidth="1"/>
    <col min="15108" max="15108" width="9.5703125" style="13" customWidth="1"/>
    <col min="15109" max="15109" width="10.140625" style="13" customWidth="1"/>
    <col min="15110" max="15110" width="9.7109375" style="13" customWidth="1"/>
    <col min="15111" max="15111" width="8.5703125" style="13" customWidth="1"/>
    <col min="15112" max="15112" width="8" style="13" customWidth="1"/>
    <col min="15113" max="15115" width="0" style="13" hidden="1" customWidth="1"/>
    <col min="15116" max="15116" width="9.140625" style="13" customWidth="1"/>
    <col min="15117" max="15361" width="9.140625" style="13"/>
    <col min="15362" max="15362" width="3.28515625" style="13" customWidth="1"/>
    <col min="15363" max="15363" width="37.42578125" style="13" customWidth="1"/>
    <col min="15364" max="15364" width="9.5703125" style="13" customWidth="1"/>
    <col min="15365" max="15365" width="10.140625" style="13" customWidth="1"/>
    <col min="15366" max="15366" width="9.7109375" style="13" customWidth="1"/>
    <col min="15367" max="15367" width="8.5703125" style="13" customWidth="1"/>
    <col min="15368" max="15368" width="8" style="13" customWidth="1"/>
    <col min="15369" max="15371" width="0" style="13" hidden="1" customWidth="1"/>
    <col min="15372" max="15372" width="9.140625" style="13" customWidth="1"/>
    <col min="15373" max="15617" width="9.140625" style="13"/>
    <col min="15618" max="15618" width="3.28515625" style="13" customWidth="1"/>
    <col min="15619" max="15619" width="37.42578125" style="13" customWidth="1"/>
    <col min="15620" max="15620" width="9.5703125" style="13" customWidth="1"/>
    <col min="15621" max="15621" width="10.140625" style="13" customWidth="1"/>
    <col min="15622" max="15622" width="9.7109375" style="13" customWidth="1"/>
    <col min="15623" max="15623" width="8.5703125" style="13" customWidth="1"/>
    <col min="15624" max="15624" width="8" style="13" customWidth="1"/>
    <col min="15625" max="15627" width="0" style="13" hidden="1" customWidth="1"/>
    <col min="15628" max="15628" width="9.140625" style="13" customWidth="1"/>
    <col min="15629" max="15873" width="9.140625" style="13"/>
    <col min="15874" max="15874" width="3.28515625" style="13" customWidth="1"/>
    <col min="15875" max="15875" width="37.42578125" style="13" customWidth="1"/>
    <col min="15876" max="15876" width="9.5703125" style="13" customWidth="1"/>
    <col min="15877" max="15877" width="10.140625" style="13" customWidth="1"/>
    <col min="15878" max="15878" width="9.7109375" style="13" customWidth="1"/>
    <col min="15879" max="15879" width="8.5703125" style="13" customWidth="1"/>
    <col min="15880" max="15880" width="8" style="13" customWidth="1"/>
    <col min="15881" max="15883" width="0" style="13" hidden="1" customWidth="1"/>
    <col min="15884" max="15884" width="9.140625" style="13" customWidth="1"/>
    <col min="15885" max="16129" width="9.140625" style="13"/>
    <col min="16130" max="16130" width="3.28515625" style="13" customWidth="1"/>
    <col min="16131" max="16131" width="37.42578125" style="13" customWidth="1"/>
    <col min="16132" max="16132" width="9.5703125" style="13" customWidth="1"/>
    <col min="16133" max="16133" width="10.140625" style="13" customWidth="1"/>
    <col min="16134" max="16134" width="9.7109375" style="13" customWidth="1"/>
    <col min="16135" max="16135" width="8.5703125" style="13" customWidth="1"/>
    <col min="16136" max="16136" width="8" style="13" customWidth="1"/>
    <col min="16137" max="16139" width="0" style="13" hidden="1" customWidth="1"/>
    <col min="16140" max="16140" width="9.140625" style="13" customWidth="1"/>
    <col min="16141" max="16384" width="9.140625" style="13"/>
  </cols>
  <sheetData>
    <row r="2" spans="1:12">
      <c r="A2" s="115" t="s">
        <v>76</v>
      </c>
      <c r="B2" s="115"/>
      <c r="C2" s="115"/>
      <c r="D2" s="115"/>
      <c r="E2" s="115"/>
      <c r="F2" s="115"/>
      <c r="G2" s="115"/>
      <c r="H2" s="115"/>
      <c r="I2" s="115"/>
      <c r="J2" s="91"/>
    </row>
    <row r="3" spans="1:12">
      <c r="A3" s="115" t="s">
        <v>178</v>
      </c>
      <c r="B3" s="115"/>
      <c r="C3" s="115"/>
      <c r="D3" s="115"/>
      <c r="E3" s="115"/>
      <c r="F3" s="115"/>
      <c r="G3" s="115"/>
      <c r="H3" s="115"/>
      <c r="I3" s="115"/>
      <c r="J3" s="115"/>
      <c r="K3" s="44"/>
      <c r="L3" s="42"/>
    </row>
    <row r="4" spans="1:12">
      <c r="A4" s="115" t="s">
        <v>208</v>
      </c>
      <c r="B4" s="115"/>
      <c r="C4" s="115"/>
      <c r="D4" s="115"/>
      <c r="E4" s="115"/>
      <c r="F4" s="115"/>
      <c r="G4" s="115"/>
      <c r="H4" s="115"/>
      <c r="I4" s="115"/>
      <c r="J4" s="91"/>
    </row>
    <row r="5" spans="1:12">
      <c r="A5" s="92"/>
      <c r="B5" s="92"/>
      <c r="C5" s="92"/>
      <c r="D5" s="92"/>
      <c r="E5" s="92"/>
      <c r="F5" s="94"/>
      <c r="G5" s="101"/>
      <c r="H5" s="94"/>
      <c r="I5" s="92"/>
      <c r="J5" s="91"/>
    </row>
    <row r="6" spans="1:12">
      <c r="A6" s="92"/>
      <c r="B6" s="92"/>
      <c r="C6" s="92"/>
      <c r="D6" s="92"/>
      <c r="E6" s="92"/>
      <c r="F6" s="94"/>
      <c r="G6" s="101"/>
      <c r="H6" s="94"/>
      <c r="I6" s="92"/>
      <c r="J6" s="91"/>
    </row>
    <row r="7" spans="1:12">
      <c r="A7" s="116" t="s">
        <v>180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47"/>
    </row>
    <row r="8" spans="1:12">
      <c r="A8" s="93"/>
      <c r="B8" s="93"/>
      <c r="C8" s="93"/>
      <c r="D8" s="93"/>
      <c r="E8" s="93"/>
      <c r="F8" s="95"/>
      <c r="G8" s="102"/>
      <c r="H8" s="95"/>
      <c r="I8" s="93" t="s">
        <v>179</v>
      </c>
      <c r="J8" s="93"/>
      <c r="K8" s="93"/>
      <c r="L8" s="89"/>
    </row>
    <row r="9" spans="1:12" ht="18" customHeight="1">
      <c r="A9" s="117" t="s">
        <v>0</v>
      </c>
      <c r="B9" s="117" t="s">
        <v>19</v>
      </c>
      <c r="C9" s="117" t="s">
        <v>63</v>
      </c>
      <c r="D9" s="120" t="s">
        <v>1</v>
      </c>
      <c r="E9" s="123" t="s">
        <v>155</v>
      </c>
      <c r="F9" s="123" t="s">
        <v>181</v>
      </c>
      <c r="G9" s="123" t="s">
        <v>201</v>
      </c>
      <c r="H9" s="123" t="s">
        <v>202</v>
      </c>
      <c r="I9" s="123" t="s">
        <v>209</v>
      </c>
      <c r="J9" s="48"/>
      <c r="K9" s="49"/>
      <c r="L9" s="50"/>
    </row>
    <row r="10" spans="1:12">
      <c r="A10" s="118"/>
      <c r="B10" s="126"/>
      <c r="C10" s="126"/>
      <c r="D10" s="121"/>
      <c r="E10" s="124"/>
      <c r="F10" s="124"/>
      <c r="G10" s="124"/>
      <c r="H10" s="124"/>
      <c r="I10" s="124"/>
      <c r="J10" s="51"/>
      <c r="K10" s="52"/>
      <c r="L10" s="50"/>
    </row>
    <row r="11" spans="1:12" ht="48.75" customHeight="1">
      <c r="A11" s="119"/>
      <c r="B11" s="109"/>
      <c r="C11" s="109"/>
      <c r="D11" s="122"/>
      <c r="E11" s="125"/>
      <c r="F11" s="125"/>
      <c r="G11" s="125"/>
      <c r="H11" s="125"/>
      <c r="I11" s="125"/>
      <c r="J11" s="49"/>
      <c r="K11" s="53"/>
      <c r="L11" s="50"/>
    </row>
    <row r="12" spans="1:12">
      <c r="A12" s="54" t="s">
        <v>3</v>
      </c>
      <c r="B12" s="54" t="s">
        <v>4</v>
      </c>
      <c r="C12" s="54" t="s">
        <v>5</v>
      </c>
      <c r="D12" s="55" t="s">
        <v>6</v>
      </c>
      <c r="E12" s="55" t="s">
        <v>7</v>
      </c>
      <c r="F12" s="55" t="s">
        <v>8</v>
      </c>
      <c r="G12" s="55" t="s">
        <v>9</v>
      </c>
      <c r="H12" s="55" t="s">
        <v>10</v>
      </c>
      <c r="I12" s="55" t="s">
        <v>23</v>
      </c>
      <c r="J12" s="53"/>
      <c r="K12" s="53"/>
      <c r="L12" s="50"/>
    </row>
    <row r="13" spans="1:12">
      <c r="A13" s="54">
        <v>1</v>
      </c>
      <c r="B13" s="54"/>
      <c r="C13" s="54">
        <v>1</v>
      </c>
      <c r="D13" s="57" t="s">
        <v>152</v>
      </c>
      <c r="E13" s="58">
        <v>93633</v>
      </c>
      <c r="F13" s="58">
        <v>102761</v>
      </c>
      <c r="G13" s="58">
        <v>107655</v>
      </c>
      <c r="H13" s="58">
        <v>1220</v>
      </c>
      <c r="I13" s="58">
        <v>108875</v>
      </c>
      <c r="J13" s="53"/>
      <c r="K13" s="53"/>
      <c r="L13" s="50"/>
    </row>
    <row r="14" spans="1:12">
      <c r="A14" s="54">
        <v>2</v>
      </c>
      <c r="B14" s="54"/>
      <c r="C14" s="54">
        <v>2</v>
      </c>
      <c r="D14" s="56" t="s">
        <v>151</v>
      </c>
      <c r="E14" s="58">
        <v>12702</v>
      </c>
      <c r="F14" s="58">
        <v>21169</v>
      </c>
      <c r="G14" s="58">
        <v>23570</v>
      </c>
      <c r="H14" s="58">
        <v>-4021</v>
      </c>
      <c r="I14" s="58">
        <v>19549</v>
      </c>
      <c r="J14" s="53"/>
      <c r="K14" s="53"/>
      <c r="L14" s="50"/>
    </row>
    <row r="15" spans="1:12">
      <c r="A15" s="54">
        <v>3</v>
      </c>
      <c r="B15" s="54">
        <v>1</v>
      </c>
      <c r="C15" s="54"/>
      <c r="D15" s="64" t="s">
        <v>153</v>
      </c>
      <c r="E15" s="58">
        <f>SUM(E13:E14)</f>
        <v>106335</v>
      </c>
      <c r="F15" s="58">
        <f>SUM(F13:F14)</f>
        <v>123930</v>
      </c>
      <c r="G15" s="58">
        <f>SUM(G13:G14)</f>
        <v>131225</v>
      </c>
      <c r="H15" s="58">
        <f>SUM(H13:H14)</f>
        <v>-2801</v>
      </c>
      <c r="I15" s="58">
        <f>SUM(I13:I14)</f>
        <v>128424</v>
      </c>
      <c r="J15" s="53"/>
      <c r="K15" s="53"/>
      <c r="L15" s="50"/>
    </row>
    <row r="16" spans="1:12">
      <c r="A16" s="54">
        <v>4</v>
      </c>
      <c r="B16" s="54"/>
      <c r="C16" s="54">
        <v>1</v>
      </c>
      <c r="D16" s="64" t="s">
        <v>156</v>
      </c>
      <c r="E16" s="58">
        <f>SUM(E17:E18)</f>
        <v>11171</v>
      </c>
      <c r="F16" s="58">
        <f>SUM(F17:F18)</f>
        <v>11171</v>
      </c>
      <c r="G16" s="58">
        <f>SUM(G17:G18)</f>
        <v>11171</v>
      </c>
      <c r="H16" s="58">
        <f>SUM(H17:H18)</f>
        <v>-1876</v>
      </c>
      <c r="I16" s="58">
        <f>SUM(I17:I18)</f>
        <v>9295</v>
      </c>
      <c r="J16" s="53"/>
      <c r="K16" s="53"/>
      <c r="L16" s="50"/>
    </row>
    <row r="17" spans="1:12">
      <c r="A17" s="54">
        <v>5</v>
      </c>
      <c r="B17" s="54"/>
      <c r="C17" s="54"/>
      <c r="D17" s="57" t="s">
        <v>99</v>
      </c>
      <c r="E17" s="58">
        <v>5238</v>
      </c>
      <c r="F17" s="58">
        <v>5238</v>
      </c>
      <c r="G17" s="58">
        <v>5238</v>
      </c>
      <c r="H17" s="58">
        <v>-471</v>
      </c>
      <c r="I17" s="58">
        <v>4767</v>
      </c>
      <c r="J17" s="53"/>
      <c r="K17" s="53"/>
      <c r="L17" s="50"/>
    </row>
    <row r="18" spans="1:12">
      <c r="A18" s="54">
        <v>6</v>
      </c>
      <c r="B18" s="54"/>
      <c r="C18" s="54"/>
      <c r="D18" s="59" t="s">
        <v>24</v>
      </c>
      <c r="E18" s="58">
        <v>5933</v>
      </c>
      <c r="F18" s="58">
        <v>5933</v>
      </c>
      <c r="G18" s="58">
        <v>5933</v>
      </c>
      <c r="H18" s="58">
        <v>-1405</v>
      </c>
      <c r="I18" s="58">
        <v>4528</v>
      </c>
      <c r="J18" s="53"/>
      <c r="K18" s="53"/>
      <c r="L18" s="50"/>
    </row>
    <row r="19" spans="1:12">
      <c r="A19" s="54">
        <v>7</v>
      </c>
      <c r="B19" s="54"/>
      <c r="C19" s="54">
        <v>2</v>
      </c>
      <c r="D19" s="59" t="s">
        <v>157</v>
      </c>
      <c r="E19" s="58">
        <v>27734</v>
      </c>
      <c r="F19" s="58">
        <v>27734</v>
      </c>
      <c r="G19" s="58">
        <v>27734</v>
      </c>
      <c r="H19" s="58">
        <v>9199</v>
      </c>
      <c r="I19" s="58">
        <v>36933</v>
      </c>
      <c r="J19" s="53"/>
      <c r="K19" s="53"/>
      <c r="L19" s="50"/>
    </row>
    <row r="20" spans="1:12">
      <c r="A20" s="54">
        <v>8</v>
      </c>
      <c r="B20" s="54"/>
      <c r="C20" s="54"/>
      <c r="D20" s="59" t="s">
        <v>25</v>
      </c>
      <c r="E20" s="58">
        <v>27734</v>
      </c>
      <c r="F20" s="58">
        <v>27734</v>
      </c>
      <c r="G20" s="58">
        <v>27734</v>
      </c>
      <c r="H20" s="58">
        <v>9199</v>
      </c>
      <c r="I20" s="58">
        <v>36933</v>
      </c>
      <c r="J20" s="53"/>
      <c r="K20" s="53"/>
      <c r="L20" s="50"/>
    </row>
    <row r="21" spans="1:12">
      <c r="A21" s="54">
        <v>9</v>
      </c>
      <c r="B21" s="54"/>
      <c r="C21" s="54">
        <v>3</v>
      </c>
      <c r="D21" s="57" t="s">
        <v>26</v>
      </c>
      <c r="E21" s="58">
        <v>2834</v>
      </c>
      <c r="F21" s="58">
        <v>2834</v>
      </c>
      <c r="G21" s="58">
        <v>2834</v>
      </c>
      <c r="H21" s="58">
        <v>-286</v>
      </c>
      <c r="I21" s="58">
        <v>2548</v>
      </c>
      <c r="J21" s="53"/>
      <c r="K21" s="53"/>
      <c r="L21" s="50"/>
    </row>
    <row r="22" spans="1:12">
      <c r="A22" s="54">
        <v>10</v>
      </c>
      <c r="B22" s="54"/>
      <c r="C22" s="54">
        <v>4</v>
      </c>
      <c r="D22" s="57" t="s">
        <v>158</v>
      </c>
      <c r="E22" s="58">
        <v>1960</v>
      </c>
      <c r="F22" s="58">
        <v>1960</v>
      </c>
      <c r="G22" s="58">
        <v>1960</v>
      </c>
      <c r="H22" s="58">
        <v>-1593</v>
      </c>
      <c r="I22" s="58">
        <v>367</v>
      </c>
      <c r="J22" s="53"/>
      <c r="K22" s="53"/>
      <c r="L22" s="50"/>
    </row>
    <row r="23" spans="1:12">
      <c r="A23" s="54">
        <v>11</v>
      </c>
      <c r="B23" s="54"/>
      <c r="C23" s="54"/>
      <c r="D23" s="59" t="s">
        <v>103</v>
      </c>
      <c r="E23" s="58">
        <v>1960</v>
      </c>
      <c r="F23" s="58">
        <v>1960</v>
      </c>
      <c r="G23" s="58">
        <v>1960</v>
      </c>
      <c r="H23" s="58">
        <v>-1593</v>
      </c>
      <c r="I23" s="58">
        <v>367</v>
      </c>
      <c r="J23" s="53"/>
      <c r="K23" s="53"/>
      <c r="L23" s="50"/>
    </row>
    <row r="24" spans="1:12">
      <c r="A24" s="54">
        <v>12</v>
      </c>
      <c r="B24" s="54"/>
      <c r="C24" s="54">
        <v>5</v>
      </c>
      <c r="D24" s="57" t="s">
        <v>159</v>
      </c>
      <c r="E24" s="58">
        <v>1834</v>
      </c>
      <c r="F24" s="58">
        <v>1834</v>
      </c>
      <c r="G24" s="58">
        <v>1834</v>
      </c>
      <c r="H24" s="58">
        <v>-1563</v>
      </c>
      <c r="I24" s="58">
        <v>271</v>
      </c>
      <c r="J24" s="53"/>
      <c r="K24" s="53"/>
      <c r="L24" s="50"/>
    </row>
    <row r="25" spans="1:12">
      <c r="A25" s="54">
        <v>13</v>
      </c>
      <c r="B25" s="54">
        <v>2</v>
      </c>
      <c r="C25" s="54"/>
      <c r="D25" s="64" t="s">
        <v>36</v>
      </c>
      <c r="E25" s="58">
        <f>SUM(E16+E19+E21+E22+E24)</f>
        <v>45533</v>
      </c>
      <c r="F25" s="58">
        <f>SUM(F16+F19+F21+F22+F24)</f>
        <v>45533</v>
      </c>
      <c r="G25" s="58">
        <f>SUM(G16+G19+G21+G22+G24)</f>
        <v>45533</v>
      </c>
      <c r="H25" s="58">
        <f>SUM(H16+H19+H21+H22+H24)</f>
        <v>3881</v>
      </c>
      <c r="I25" s="58">
        <f>SUM(I16+I19+I21+I22+I24)</f>
        <v>49414</v>
      </c>
      <c r="J25" s="53"/>
      <c r="K25" s="53"/>
      <c r="L25" s="50"/>
    </row>
    <row r="26" spans="1:12">
      <c r="A26" s="54">
        <v>14</v>
      </c>
      <c r="B26" s="54">
        <v>3</v>
      </c>
      <c r="C26" s="54"/>
      <c r="D26" s="59" t="s">
        <v>37</v>
      </c>
      <c r="E26" s="58">
        <v>1344</v>
      </c>
      <c r="F26" s="58">
        <v>1453</v>
      </c>
      <c r="G26" s="58">
        <v>1458</v>
      </c>
      <c r="H26" s="58">
        <v>969</v>
      </c>
      <c r="I26" s="58">
        <v>2427</v>
      </c>
      <c r="J26" s="53"/>
      <c r="K26" s="53"/>
      <c r="L26" s="50"/>
    </row>
    <row r="27" spans="1:12">
      <c r="A27" s="54">
        <v>15</v>
      </c>
      <c r="B27" s="54">
        <v>4</v>
      </c>
      <c r="C27" s="54"/>
      <c r="D27" s="59" t="s">
        <v>110</v>
      </c>
      <c r="E27" s="58">
        <v>240</v>
      </c>
      <c r="F27" s="58">
        <v>0</v>
      </c>
      <c r="G27" s="58">
        <v>0</v>
      </c>
      <c r="H27" s="58">
        <v>0</v>
      </c>
      <c r="I27" s="58">
        <v>0</v>
      </c>
      <c r="J27" s="53"/>
      <c r="K27" s="53"/>
      <c r="L27" s="50"/>
    </row>
    <row r="28" spans="1:12">
      <c r="A28" s="54">
        <v>16</v>
      </c>
      <c r="B28" s="54"/>
      <c r="C28" s="54"/>
      <c r="D28" s="59" t="s">
        <v>111</v>
      </c>
      <c r="E28" s="58">
        <f>SUM(E15,E25,E26,E27)</f>
        <v>153452</v>
      </c>
      <c r="F28" s="58">
        <f>SUM(F15,F25,F26,F27)</f>
        <v>170916</v>
      </c>
      <c r="G28" s="58">
        <f>SUM(G15,G25,G26,G27)</f>
        <v>178216</v>
      </c>
      <c r="H28" s="58">
        <f>SUM(H15,H25,H26,H27)</f>
        <v>2049</v>
      </c>
      <c r="I28" s="58">
        <f>SUM(I15,I25,I26,I27)</f>
        <v>180265</v>
      </c>
      <c r="J28" s="53"/>
      <c r="K28" s="53"/>
      <c r="L28" s="50"/>
    </row>
    <row r="29" spans="1:12">
      <c r="A29" s="54">
        <v>17</v>
      </c>
      <c r="B29" s="54">
        <v>5</v>
      </c>
      <c r="C29" s="54"/>
      <c r="D29" s="64" t="s">
        <v>112</v>
      </c>
      <c r="E29" s="58">
        <v>0</v>
      </c>
      <c r="F29" s="58">
        <v>0</v>
      </c>
      <c r="G29" s="58">
        <v>222</v>
      </c>
      <c r="H29" s="58">
        <v>7930</v>
      </c>
      <c r="I29" s="58">
        <v>8152</v>
      </c>
      <c r="J29" s="53"/>
      <c r="K29" s="53"/>
      <c r="L29" s="50"/>
    </row>
    <row r="30" spans="1:12">
      <c r="A30" s="54">
        <v>18</v>
      </c>
      <c r="B30" s="54">
        <v>6</v>
      </c>
      <c r="C30" s="54"/>
      <c r="D30" s="59" t="s">
        <v>154</v>
      </c>
      <c r="E30" s="58">
        <v>0</v>
      </c>
      <c r="F30" s="58">
        <v>84</v>
      </c>
      <c r="G30" s="58">
        <v>34587</v>
      </c>
      <c r="H30" s="58">
        <v>10</v>
      </c>
      <c r="I30" s="58">
        <v>34597</v>
      </c>
      <c r="J30" s="53"/>
      <c r="K30" s="53"/>
      <c r="L30" s="50"/>
    </row>
    <row r="31" spans="1:12">
      <c r="A31" s="54">
        <v>19</v>
      </c>
      <c r="B31" s="54">
        <v>7</v>
      </c>
      <c r="C31" s="54"/>
      <c r="D31" s="59" t="s">
        <v>113</v>
      </c>
      <c r="E31" s="58">
        <v>2142</v>
      </c>
      <c r="F31" s="58">
        <v>1000</v>
      </c>
      <c r="G31" s="58">
        <v>1000</v>
      </c>
      <c r="H31" s="58">
        <v>0</v>
      </c>
      <c r="I31" s="58">
        <v>1000</v>
      </c>
      <c r="J31" s="53"/>
      <c r="K31" s="53"/>
      <c r="L31" s="50"/>
    </row>
    <row r="32" spans="1:12">
      <c r="A32" s="54">
        <v>20</v>
      </c>
      <c r="B32" s="54"/>
      <c r="C32" s="54"/>
      <c r="D32" s="59" t="s">
        <v>114</v>
      </c>
      <c r="E32" s="58">
        <f>SUM(E29:E31)</f>
        <v>2142</v>
      </c>
      <c r="F32" s="58">
        <f>SUM(F29:F31)</f>
        <v>1084</v>
      </c>
      <c r="G32" s="58">
        <f>SUM(G29:G31)</f>
        <v>35809</v>
      </c>
      <c r="H32" s="58">
        <f>SUM(H29:H31)</f>
        <v>7940</v>
      </c>
      <c r="I32" s="58">
        <f>SUM(I29:I31)</f>
        <v>43749</v>
      </c>
      <c r="J32" s="53"/>
      <c r="K32" s="53"/>
      <c r="L32" s="50"/>
    </row>
    <row r="33" spans="1:12">
      <c r="A33" s="54">
        <v>21</v>
      </c>
      <c r="B33" s="54"/>
      <c r="C33" s="54"/>
      <c r="D33" s="59" t="s">
        <v>115</v>
      </c>
      <c r="E33" s="58">
        <f>SUM(E28,E32)</f>
        <v>155594</v>
      </c>
      <c r="F33" s="58">
        <f>SUM(F28,F32)</f>
        <v>172000</v>
      </c>
      <c r="G33" s="58">
        <f>SUM(G28,G32)</f>
        <v>214025</v>
      </c>
      <c r="H33" s="58">
        <f>SUM(H28,H32)</f>
        <v>9989</v>
      </c>
      <c r="I33" s="58">
        <f>SUM(I28,I32)</f>
        <v>224014</v>
      </c>
      <c r="J33" s="53"/>
      <c r="K33" s="53"/>
      <c r="L33" s="50"/>
    </row>
    <row r="34" spans="1:12">
      <c r="A34" s="54">
        <v>22</v>
      </c>
      <c r="B34" s="54"/>
      <c r="C34" s="54"/>
      <c r="D34" s="59" t="s">
        <v>34</v>
      </c>
      <c r="E34" s="58">
        <v>50506</v>
      </c>
      <c r="F34" s="58">
        <v>58000</v>
      </c>
      <c r="G34" s="58">
        <v>64224</v>
      </c>
      <c r="H34" s="58">
        <v>4416</v>
      </c>
      <c r="I34" s="58">
        <v>68640</v>
      </c>
      <c r="J34" s="50"/>
      <c r="K34" s="50"/>
      <c r="L34" s="50"/>
    </row>
    <row r="35" spans="1:12">
      <c r="A35" s="54">
        <v>23</v>
      </c>
      <c r="B35" s="54"/>
      <c r="C35" s="54"/>
      <c r="D35" s="59" t="s">
        <v>65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0"/>
      <c r="K35" s="50"/>
      <c r="L35" s="50"/>
    </row>
    <row r="36" spans="1:12">
      <c r="A36" s="54">
        <v>24</v>
      </c>
      <c r="B36" s="54"/>
      <c r="C36" s="54"/>
      <c r="D36" s="59" t="s">
        <v>64</v>
      </c>
      <c r="E36" s="58">
        <v>50506</v>
      </c>
      <c r="F36" s="58">
        <v>58000</v>
      </c>
      <c r="G36" s="58">
        <v>62224</v>
      </c>
      <c r="H36" s="58">
        <v>0</v>
      </c>
      <c r="I36" s="58">
        <v>62224</v>
      </c>
      <c r="J36" s="50"/>
      <c r="K36" s="50"/>
      <c r="L36" s="50"/>
    </row>
    <row r="37" spans="1:12">
      <c r="A37" s="54">
        <v>25</v>
      </c>
      <c r="B37" s="54"/>
      <c r="C37" s="54"/>
      <c r="D37" s="103" t="s">
        <v>141</v>
      </c>
      <c r="E37" s="58">
        <v>0</v>
      </c>
      <c r="F37" s="58">
        <v>0</v>
      </c>
      <c r="G37" s="58">
        <v>2000</v>
      </c>
      <c r="H37" s="58">
        <v>4416</v>
      </c>
      <c r="I37" s="58">
        <v>6416</v>
      </c>
      <c r="J37" s="50"/>
      <c r="K37" s="50"/>
      <c r="L37" s="50"/>
    </row>
    <row r="38" spans="1:12">
      <c r="A38" s="54">
        <v>26</v>
      </c>
      <c r="B38" s="54"/>
      <c r="C38" s="54"/>
      <c r="D38" s="59" t="s">
        <v>75</v>
      </c>
      <c r="E38" s="58">
        <f>SUM(E33,E36,E37)</f>
        <v>206100</v>
      </c>
      <c r="F38" s="58">
        <f>SUM(F33,F36,F37)</f>
        <v>230000</v>
      </c>
      <c r="G38" s="58">
        <f>SUM(G33,G36,G37)</f>
        <v>278249</v>
      </c>
      <c r="H38" s="58">
        <f>SUM(H33,H36,H37)</f>
        <v>14405</v>
      </c>
      <c r="I38" s="58">
        <f>SUM(I33,I36,I37)</f>
        <v>292654</v>
      </c>
      <c r="J38" s="50"/>
      <c r="K38" s="50"/>
      <c r="L38" s="50"/>
    </row>
    <row r="39" spans="1:12">
      <c r="A39" s="54">
        <v>27</v>
      </c>
      <c r="B39" s="54">
        <v>1</v>
      </c>
      <c r="C39" s="54"/>
      <c r="D39" s="60" t="s">
        <v>77</v>
      </c>
      <c r="E39" s="58">
        <v>163048</v>
      </c>
      <c r="F39" s="58">
        <v>182031</v>
      </c>
      <c r="G39" s="58">
        <v>221112</v>
      </c>
      <c r="H39" s="58">
        <v>13928</v>
      </c>
      <c r="I39" s="58">
        <v>235040</v>
      </c>
      <c r="J39" s="61"/>
      <c r="K39" s="61"/>
      <c r="L39" s="61"/>
    </row>
    <row r="40" spans="1:12">
      <c r="A40" s="54">
        <v>28</v>
      </c>
      <c r="B40" s="54">
        <v>2</v>
      </c>
      <c r="C40" s="54"/>
      <c r="D40" s="60" t="s">
        <v>117</v>
      </c>
      <c r="E40" s="58">
        <v>43052</v>
      </c>
      <c r="F40" s="58">
        <v>47969</v>
      </c>
      <c r="G40" s="58">
        <v>51594</v>
      </c>
      <c r="H40" s="58">
        <v>0</v>
      </c>
      <c r="I40" s="58">
        <v>51594</v>
      </c>
      <c r="J40" s="61"/>
      <c r="K40" s="61"/>
      <c r="L40" s="61"/>
    </row>
    <row r="41" spans="1:12">
      <c r="A41" s="54">
        <v>29</v>
      </c>
      <c r="B41" s="54"/>
      <c r="C41" s="54"/>
      <c r="D41" s="60" t="s">
        <v>66</v>
      </c>
      <c r="E41" s="58">
        <f>SUM(E39:E40)</f>
        <v>206100</v>
      </c>
      <c r="F41" s="58">
        <f>SUM(F39:F40)</f>
        <v>230000</v>
      </c>
      <c r="G41" s="58">
        <f t="shared" ref="G41:I43" si="0">SUM(G39:G40)</f>
        <v>272706</v>
      </c>
      <c r="H41" s="58">
        <f t="shared" si="0"/>
        <v>13928</v>
      </c>
      <c r="I41" s="58">
        <f t="shared" si="0"/>
        <v>286634</v>
      </c>
      <c r="J41" s="53">
        <f>SUM(J39:J40)</f>
        <v>0</v>
      </c>
      <c r="K41" s="53">
        <f>SUM(K39:K40)</f>
        <v>0</v>
      </c>
      <c r="L41" s="50"/>
    </row>
    <row r="42" spans="1:12">
      <c r="A42" s="54">
        <v>30</v>
      </c>
      <c r="B42" s="54"/>
      <c r="C42" s="54"/>
      <c r="D42" s="103" t="s">
        <v>142</v>
      </c>
      <c r="E42" s="58">
        <v>0</v>
      </c>
      <c r="F42" s="58">
        <v>0</v>
      </c>
      <c r="G42" s="58">
        <v>5543</v>
      </c>
      <c r="H42" s="58">
        <v>477</v>
      </c>
      <c r="I42" s="58">
        <v>6020</v>
      </c>
      <c r="J42" s="61"/>
      <c r="K42" s="61"/>
      <c r="L42" s="61"/>
    </row>
    <row r="43" spans="1:12">
      <c r="A43" s="54">
        <v>31</v>
      </c>
      <c r="B43" s="54"/>
      <c r="C43" s="54"/>
      <c r="D43" s="60" t="s">
        <v>118</v>
      </c>
      <c r="E43" s="58">
        <v>206100</v>
      </c>
      <c r="F43" s="58">
        <v>230000</v>
      </c>
      <c r="G43" s="58">
        <v>278249</v>
      </c>
      <c r="H43" s="58">
        <f t="shared" si="0"/>
        <v>14405</v>
      </c>
      <c r="I43" s="58">
        <f t="shared" si="0"/>
        <v>292654</v>
      </c>
      <c r="J43" s="61"/>
      <c r="K43" s="61"/>
      <c r="L43" s="61"/>
    </row>
    <row r="44" spans="1:12">
      <c r="A44" s="54">
        <v>32</v>
      </c>
      <c r="B44" s="54"/>
      <c r="C44" s="54"/>
      <c r="D44" s="60" t="s">
        <v>119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61"/>
      <c r="K44" s="61"/>
      <c r="L44" s="61"/>
    </row>
    <row r="45" spans="1:12">
      <c r="A45" s="54">
        <v>33</v>
      </c>
      <c r="B45" s="54"/>
      <c r="C45" s="54"/>
      <c r="D45" s="60" t="s">
        <v>67</v>
      </c>
      <c r="E45" s="58">
        <f>SUM(E43,E44)</f>
        <v>206100</v>
      </c>
      <c r="F45" s="58">
        <v>230000</v>
      </c>
      <c r="G45" s="58">
        <f>SUM(G43,G44)</f>
        <v>278249</v>
      </c>
      <c r="H45" s="58">
        <f>SUM(H43,H44)</f>
        <v>14405</v>
      </c>
      <c r="I45" s="58">
        <f>SUM(I43,I44)</f>
        <v>292654</v>
      </c>
      <c r="J45" s="61"/>
      <c r="K45" s="61"/>
      <c r="L45" s="61"/>
    </row>
    <row r="49" spans="4:4">
      <c r="D49" s="61"/>
    </row>
  </sheetData>
  <mergeCells count="13">
    <mergeCell ref="A2:I2"/>
    <mergeCell ref="A4:I4"/>
    <mergeCell ref="A7:K7"/>
    <mergeCell ref="A9:A11"/>
    <mergeCell ref="D9:D11"/>
    <mergeCell ref="E9:E11"/>
    <mergeCell ref="I9:I11"/>
    <mergeCell ref="B9:B11"/>
    <mergeCell ref="C9:C11"/>
    <mergeCell ref="A3:J3"/>
    <mergeCell ref="F9:F11"/>
    <mergeCell ref="H9:H11"/>
    <mergeCell ref="G9:G1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40"/>
  <sheetViews>
    <sheetView workbookViewId="0">
      <selection activeCell="P10" sqref="P10"/>
    </sheetView>
  </sheetViews>
  <sheetFormatPr defaultRowHeight="15"/>
  <cols>
    <col min="1" max="1" width="2.5703125" style="13" customWidth="1"/>
    <col min="2" max="2" width="2.7109375" style="13" customWidth="1"/>
    <col min="3" max="3" width="2.42578125" style="13" customWidth="1"/>
    <col min="4" max="4" width="2.28515625" style="13" customWidth="1"/>
    <col min="5" max="5" width="39" style="13" customWidth="1"/>
    <col min="6" max="9" width="9.140625" style="13" customWidth="1"/>
    <col min="10" max="10" width="9.5703125" style="13" customWidth="1"/>
    <col min="11" max="12" width="9.140625" style="13" hidden="1" customWidth="1"/>
    <col min="13" max="13" width="9.140625" style="13" customWidth="1"/>
    <col min="14" max="258" width="9.140625" style="13"/>
    <col min="259" max="259" width="3.28515625" style="13" customWidth="1"/>
    <col min="260" max="260" width="37.42578125" style="13" customWidth="1"/>
    <col min="261" max="261" width="9.5703125" style="13" customWidth="1"/>
    <col min="262" max="262" width="10.140625" style="13" customWidth="1"/>
    <col min="263" max="263" width="9.7109375" style="13" customWidth="1"/>
    <col min="264" max="264" width="8.5703125" style="13" customWidth="1"/>
    <col min="265" max="265" width="8" style="13" customWidth="1"/>
    <col min="266" max="268" width="0" style="13" hidden="1" customWidth="1"/>
    <col min="269" max="269" width="9.140625" style="13" customWidth="1"/>
    <col min="270" max="514" width="9.140625" style="13"/>
    <col min="515" max="515" width="3.28515625" style="13" customWidth="1"/>
    <col min="516" max="516" width="37.42578125" style="13" customWidth="1"/>
    <col min="517" max="517" width="9.5703125" style="13" customWidth="1"/>
    <col min="518" max="518" width="10.140625" style="13" customWidth="1"/>
    <col min="519" max="519" width="9.7109375" style="13" customWidth="1"/>
    <col min="520" max="520" width="8.5703125" style="13" customWidth="1"/>
    <col min="521" max="521" width="8" style="13" customWidth="1"/>
    <col min="522" max="524" width="0" style="13" hidden="1" customWidth="1"/>
    <col min="525" max="525" width="9.140625" style="13" customWidth="1"/>
    <col min="526" max="770" width="9.140625" style="13"/>
    <col min="771" max="771" width="3.28515625" style="13" customWidth="1"/>
    <col min="772" max="772" width="37.42578125" style="13" customWidth="1"/>
    <col min="773" max="773" width="9.5703125" style="13" customWidth="1"/>
    <col min="774" max="774" width="10.140625" style="13" customWidth="1"/>
    <col min="775" max="775" width="9.7109375" style="13" customWidth="1"/>
    <col min="776" max="776" width="8.5703125" style="13" customWidth="1"/>
    <col min="777" max="777" width="8" style="13" customWidth="1"/>
    <col min="778" max="780" width="0" style="13" hidden="1" customWidth="1"/>
    <col min="781" max="781" width="9.140625" style="13" customWidth="1"/>
    <col min="782" max="1026" width="9.140625" style="13"/>
    <col min="1027" max="1027" width="3.28515625" style="13" customWidth="1"/>
    <col min="1028" max="1028" width="37.42578125" style="13" customWidth="1"/>
    <col min="1029" max="1029" width="9.5703125" style="13" customWidth="1"/>
    <col min="1030" max="1030" width="10.140625" style="13" customWidth="1"/>
    <col min="1031" max="1031" width="9.7109375" style="13" customWidth="1"/>
    <col min="1032" max="1032" width="8.5703125" style="13" customWidth="1"/>
    <col min="1033" max="1033" width="8" style="13" customWidth="1"/>
    <col min="1034" max="1036" width="0" style="13" hidden="1" customWidth="1"/>
    <col min="1037" max="1037" width="9.140625" style="13" customWidth="1"/>
    <col min="1038" max="1282" width="9.140625" style="13"/>
    <col min="1283" max="1283" width="3.28515625" style="13" customWidth="1"/>
    <col min="1284" max="1284" width="37.42578125" style="13" customWidth="1"/>
    <col min="1285" max="1285" width="9.5703125" style="13" customWidth="1"/>
    <col min="1286" max="1286" width="10.140625" style="13" customWidth="1"/>
    <col min="1287" max="1287" width="9.7109375" style="13" customWidth="1"/>
    <col min="1288" max="1288" width="8.5703125" style="13" customWidth="1"/>
    <col min="1289" max="1289" width="8" style="13" customWidth="1"/>
    <col min="1290" max="1292" width="0" style="13" hidden="1" customWidth="1"/>
    <col min="1293" max="1293" width="9.140625" style="13" customWidth="1"/>
    <col min="1294" max="1538" width="9.140625" style="13"/>
    <col min="1539" max="1539" width="3.28515625" style="13" customWidth="1"/>
    <col min="1540" max="1540" width="37.42578125" style="13" customWidth="1"/>
    <col min="1541" max="1541" width="9.5703125" style="13" customWidth="1"/>
    <col min="1542" max="1542" width="10.140625" style="13" customWidth="1"/>
    <col min="1543" max="1543" width="9.7109375" style="13" customWidth="1"/>
    <col min="1544" max="1544" width="8.5703125" style="13" customWidth="1"/>
    <col min="1545" max="1545" width="8" style="13" customWidth="1"/>
    <col min="1546" max="1548" width="0" style="13" hidden="1" customWidth="1"/>
    <col min="1549" max="1549" width="9.140625" style="13" customWidth="1"/>
    <col min="1550" max="1794" width="9.140625" style="13"/>
    <col min="1795" max="1795" width="3.28515625" style="13" customWidth="1"/>
    <col min="1796" max="1796" width="37.42578125" style="13" customWidth="1"/>
    <col min="1797" max="1797" width="9.5703125" style="13" customWidth="1"/>
    <col min="1798" max="1798" width="10.140625" style="13" customWidth="1"/>
    <col min="1799" max="1799" width="9.7109375" style="13" customWidth="1"/>
    <col min="1800" max="1800" width="8.5703125" style="13" customWidth="1"/>
    <col min="1801" max="1801" width="8" style="13" customWidth="1"/>
    <col min="1802" max="1804" width="0" style="13" hidden="1" customWidth="1"/>
    <col min="1805" max="1805" width="9.140625" style="13" customWidth="1"/>
    <col min="1806" max="2050" width="9.140625" style="13"/>
    <col min="2051" max="2051" width="3.28515625" style="13" customWidth="1"/>
    <col min="2052" max="2052" width="37.42578125" style="13" customWidth="1"/>
    <col min="2053" max="2053" width="9.5703125" style="13" customWidth="1"/>
    <col min="2054" max="2054" width="10.140625" style="13" customWidth="1"/>
    <col min="2055" max="2055" width="9.7109375" style="13" customWidth="1"/>
    <col min="2056" max="2056" width="8.5703125" style="13" customWidth="1"/>
    <col min="2057" max="2057" width="8" style="13" customWidth="1"/>
    <col min="2058" max="2060" width="0" style="13" hidden="1" customWidth="1"/>
    <col min="2061" max="2061" width="9.140625" style="13" customWidth="1"/>
    <col min="2062" max="2306" width="9.140625" style="13"/>
    <col min="2307" max="2307" width="3.28515625" style="13" customWidth="1"/>
    <col min="2308" max="2308" width="37.42578125" style="13" customWidth="1"/>
    <col min="2309" max="2309" width="9.5703125" style="13" customWidth="1"/>
    <col min="2310" max="2310" width="10.140625" style="13" customWidth="1"/>
    <col min="2311" max="2311" width="9.7109375" style="13" customWidth="1"/>
    <col min="2312" max="2312" width="8.5703125" style="13" customWidth="1"/>
    <col min="2313" max="2313" width="8" style="13" customWidth="1"/>
    <col min="2314" max="2316" width="0" style="13" hidden="1" customWidth="1"/>
    <col min="2317" max="2317" width="9.140625" style="13" customWidth="1"/>
    <col min="2318" max="2562" width="9.140625" style="13"/>
    <col min="2563" max="2563" width="3.28515625" style="13" customWidth="1"/>
    <col min="2564" max="2564" width="37.42578125" style="13" customWidth="1"/>
    <col min="2565" max="2565" width="9.5703125" style="13" customWidth="1"/>
    <col min="2566" max="2566" width="10.140625" style="13" customWidth="1"/>
    <col min="2567" max="2567" width="9.7109375" style="13" customWidth="1"/>
    <col min="2568" max="2568" width="8.5703125" style="13" customWidth="1"/>
    <col min="2569" max="2569" width="8" style="13" customWidth="1"/>
    <col min="2570" max="2572" width="0" style="13" hidden="1" customWidth="1"/>
    <col min="2573" max="2573" width="9.140625" style="13" customWidth="1"/>
    <col min="2574" max="2818" width="9.140625" style="13"/>
    <col min="2819" max="2819" width="3.28515625" style="13" customWidth="1"/>
    <col min="2820" max="2820" width="37.42578125" style="13" customWidth="1"/>
    <col min="2821" max="2821" width="9.5703125" style="13" customWidth="1"/>
    <col min="2822" max="2822" width="10.140625" style="13" customWidth="1"/>
    <col min="2823" max="2823" width="9.7109375" style="13" customWidth="1"/>
    <col min="2824" max="2824" width="8.5703125" style="13" customWidth="1"/>
    <col min="2825" max="2825" width="8" style="13" customWidth="1"/>
    <col min="2826" max="2828" width="0" style="13" hidden="1" customWidth="1"/>
    <col min="2829" max="2829" width="9.140625" style="13" customWidth="1"/>
    <col min="2830" max="3074" width="9.140625" style="13"/>
    <col min="3075" max="3075" width="3.28515625" style="13" customWidth="1"/>
    <col min="3076" max="3076" width="37.42578125" style="13" customWidth="1"/>
    <col min="3077" max="3077" width="9.5703125" style="13" customWidth="1"/>
    <col min="3078" max="3078" width="10.140625" style="13" customWidth="1"/>
    <col min="3079" max="3079" width="9.7109375" style="13" customWidth="1"/>
    <col min="3080" max="3080" width="8.5703125" style="13" customWidth="1"/>
    <col min="3081" max="3081" width="8" style="13" customWidth="1"/>
    <col min="3082" max="3084" width="0" style="13" hidden="1" customWidth="1"/>
    <col min="3085" max="3085" width="9.140625" style="13" customWidth="1"/>
    <col min="3086" max="3330" width="9.140625" style="13"/>
    <col min="3331" max="3331" width="3.28515625" style="13" customWidth="1"/>
    <col min="3332" max="3332" width="37.42578125" style="13" customWidth="1"/>
    <col min="3333" max="3333" width="9.5703125" style="13" customWidth="1"/>
    <col min="3334" max="3334" width="10.140625" style="13" customWidth="1"/>
    <col min="3335" max="3335" width="9.7109375" style="13" customWidth="1"/>
    <col min="3336" max="3336" width="8.5703125" style="13" customWidth="1"/>
    <col min="3337" max="3337" width="8" style="13" customWidth="1"/>
    <col min="3338" max="3340" width="0" style="13" hidden="1" customWidth="1"/>
    <col min="3341" max="3341" width="9.140625" style="13" customWidth="1"/>
    <col min="3342" max="3586" width="9.140625" style="13"/>
    <col min="3587" max="3587" width="3.28515625" style="13" customWidth="1"/>
    <col min="3588" max="3588" width="37.42578125" style="13" customWidth="1"/>
    <col min="3589" max="3589" width="9.5703125" style="13" customWidth="1"/>
    <col min="3590" max="3590" width="10.140625" style="13" customWidth="1"/>
    <col min="3591" max="3591" width="9.7109375" style="13" customWidth="1"/>
    <col min="3592" max="3592" width="8.5703125" style="13" customWidth="1"/>
    <col min="3593" max="3593" width="8" style="13" customWidth="1"/>
    <col min="3594" max="3596" width="0" style="13" hidden="1" customWidth="1"/>
    <col min="3597" max="3597" width="9.140625" style="13" customWidth="1"/>
    <col min="3598" max="3842" width="9.140625" style="13"/>
    <col min="3843" max="3843" width="3.28515625" style="13" customWidth="1"/>
    <col min="3844" max="3844" width="37.42578125" style="13" customWidth="1"/>
    <col min="3845" max="3845" width="9.5703125" style="13" customWidth="1"/>
    <col min="3846" max="3846" width="10.140625" style="13" customWidth="1"/>
    <col min="3847" max="3847" width="9.7109375" style="13" customWidth="1"/>
    <col min="3848" max="3848" width="8.5703125" style="13" customWidth="1"/>
    <col min="3849" max="3849" width="8" style="13" customWidth="1"/>
    <col min="3850" max="3852" width="0" style="13" hidden="1" customWidth="1"/>
    <col min="3853" max="3853" width="9.140625" style="13" customWidth="1"/>
    <col min="3854" max="4098" width="9.140625" style="13"/>
    <col min="4099" max="4099" width="3.28515625" style="13" customWidth="1"/>
    <col min="4100" max="4100" width="37.42578125" style="13" customWidth="1"/>
    <col min="4101" max="4101" width="9.5703125" style="13" customWidth="1"/>
    <col min="4102" max="4102" width="10.140625" style="13" customWidth="1"/>
    <col min="4103" max="4103" width="9.7109375" style="13" customWidth="1"/>
    <col min="4104" max="4104" width="8.5703125" style="13" customWidth="1"/>
    <col min="4105" max="4105" width="8" style="13" customWidth="1"/>
    <col min="4106" max="4108" width="0" style="13" hidden="1" customWidth="1"/>
    <col min="4109" max="4109" width="9.140625" style="13" customWidth="1"/>
    <col min="4110" max="4354" width="9.140625" style="13"/>
    <col min="4355" max="4355" width="3.28515625" style="13" customWidth="1"/>
    <col min="4356" max="4356" width="37.42578125" style="13" customWidth="1"/>
    <col min="4357" max="4357" width="9.5703125" style="13" customWidth="1"/>
    <col min="4358" max="4358" width="10.140625" style="13" customWidth="1"/>
    <col min="4359" max="4359" width="9.7109375" style="13" customWidth="1"/>
    <col min="4360" max="4360" width="8.5703125" style="13" customWidth="1"/>
    <col min="4361" max="4361" width="8" style="13" customWidth="1"/>
    <col min="4362" max="4364" width="0" style="13" hidden="1" customWidth="1"/>
    <col min="4365" max="4365" width="9.140625" style="13" customWidth="1"/>
    <col min="4366" max="4610" width="9.140625" style="13"/>
    <col min="4611" max="4611" width="3.28515625" style="13" customWidth="1"/>
    <col min="4612" max="4612" width="37.42578125" style="13" customWidth="1"/>
    <col min="4613" max="4613" width="9.5703125" style="13" customWidth="1"/>
    <col min="4614" max="4614" width="10.140625" style="13" customWidth="1"/>
    <col min="4615" max="4615" width="9.7109375" style="13" customWidth="1"/>
    <col min="4616" max="4616" width="8.5703125" style="13" customWidth="1"/>
    <col min="4617" max="4617" width="8" style="13" customWidth="1"/>
    <col min="4618" max="4620" width="0" style="13" hidden="1" customWidth="1"/>
    <col min="4621" max="4621" width="9.140625" style="13" customWidth="1"/>
    <col min="4622" max="4866" width="9.140625" style="13"/>
    <col min="4867" max="4867" width="3.28515625" style="13" customWidth="1"/>
    <col min="4868" max="4868" width="37.42578125" style="13" customWidth="1"/>
    <col min="4869" max="4869" width="9.5703125" style="13" customWidth="1"/>
    <col min="4870" max="4870" width="10.140625" style="13" customWidth="1"/>
    <col min="4871" max="4871" width="9.7109375" style="13" customWidth="1"/>
    <col min="4872" max="4872" width="8.5703125" style="13" customWidth="1"/>
    <col min="4873" max="4873" width="8" style="13" customWidth="1"/>
    <col min="4874" max="4876" width="0" style="13" hidden="1" customWidth="1"/>
    <col min="4877" max="4877" width="9.140625" style="13" customWidth="1"/>
    <col min="4878" max="5122" width="9.140625" style="13"/>
    <col min="5123" max="5123" width="3.28515625" style="13" customWidth="1"/>
    <col min="5124" max="5124" width="37.42578125" style="13" customWidth="1"/>
    <col min="5125" max="5125" width="9.5703125" style="13" customWidth="1"/>
    <col min="5126" max="5126" width="10.140625" style="13" customWidth="1"/>
    <col min="5127" max="5127" width="9.7109375" style="13" customWidth="1"/>
    <col min="5128" max="5128" width="8.5703125" style="13" customWidth="1"/>
    <col min="5129" max="5129" width="8" style="13" customWidth="1"/>
    <col min="5130" max="5132" width="0" style="13" hidden="1" customWidth="1"/>
    <col min="5133" max="5133" width="9.140625" style="13" customWidth="1"/>
    <col min="5134" max="5378" width="9.140625" style="13"/>
    <col min="5379" max="5379" width="3.28515625" style="13" customWidth="1"/>
    <col min="5380" max="5380" width="37.42578125" style="13" customWidth="1"/>
    <col min="5381" max="5381" width="9.5703125" style="13" customWidth="1"/>
    <col min="5382" max="5382" width="10.140625" style="13" customWidth="1"/>
    <col min="5383" max="5383" width="9.7109375" style="13" customWidth="1"/>
    <col min="5384" max="5384" width="8.5703125" style="13" customWidth="1"/>
    <col min="5385" max="5385" width="8" style="13" customWidth="1"/>
    <col min="5386" max="5388" width="0" style="13" hidden="1" customWidth="1"/>
    <col min="5389" max="5389" width="9.140625" style="13" customWidth="1"/>
    <col min="5390" max="5634" width="9.140625" style="13"/>
    <col min="5635" max="5635" width="3.28515625" style="13" customWidth="1"/>
    <col min="5636" max="5636" width="37.42578125" style="13" customWidth="1"/>
    <col min="5637" max="5637" width="9.5703125" style="13" customWidth="1"/>
    <col min="5638" max="5638" width="10.140625" style="13" customWidth="1"/>
    <col min="5639" max="5639" width="9.7109375" style="13" customWidth="1"/>
    <col min="5640" max="5640" width="8.5703125" style="13" customWidth="1"/>
    <col min="5641" max="5641" width="8" style="13" customWidth="1"/>
    <col min="5642" max="5644" width="0" style="13" hidden="1" customWidth="1"/>
    <col min="5645" max="5645" width="9.140625" style="13" customWidth="1"/>
    <col min="5646" max="5890" width="9.140625" style="13"/>
    <col min="5891" max="5891" width="3.28515625" style="13" customWidth="1"/>
    <col min="5892" max="5892" width="37.42578125" style="13" customWidth="1"/>
    <col min="5893" max="5893" width="9.5703125" style="13" customWidth="1"/>
    <col min="5894" max="5894" width="10.140625" style="13" customWidth="1"/>
    <col min="5895" max="5895" width="9.7109375" style="13" customWidth="1"/>
    <col min="5896" max="5896" width="8.5703125" style="13" customWidth="1"/>
    <col min="5897" max="5897" width="8" style="13" customWidth="1"/>
    <col min="5898" max="5900" width="0" style="13" hidden="1" customWidth="1"/>
    <col min="5901" max="5901" width="9.140625" style="13" customWidth="1"/>
    <col min="5902" max="6146" width="9.140625" style="13"/>
    <col min="6147" max="6147" width="3.28515625" style="13" customWidth="1"/>
    <col min="6148" max="6148" width="37.42578125" style="13" customWidth="1"/>
    <col min="6149" max="6149" width="9.5703125" style="13" customWidth="1"/>
    <col min="6150" max="6150" width="10.140625" style="13" customWidth="1"/>
    <col min="6151" max="6151" width="9.7109375" style="13" customWidth="1"/>
    <col min="6152" max="6152" width="8.5703125" style="13" customWidth="1"/>
    <col min="6153" max="6153" width="8" style="13" customWidth="1"/>
    <col min="6154" max="6156" width="0" style="13" hidden="1" customWidth="1"/>
    <col min="6157" max="6157" width="9.140625" style="13" customWidth="1"/>
    <col min="6158" max="6402" width="9.140625" style="13"/>
    <col min="6403" max="6403" width="3.28515625" style="13" customWidth="1"/>
    <col min="6404" max="6404" width="37.42578125" style="13" customWidth="1"/>
    <col min="6405" max="6405" width="9.5703125" style="13" customWidth="1"/>
    <col min="6406" max="6406" width="10.140625" style="13" customWidth="1"/>
    <col min="6407" max="6407" width="9.7109375" style="13" customWidth="1"/>
    <col min="6408" max="6408" width="8.5703125" style="13" customWidth="1"/>
    <col min="6409" max="6409" width="8" style="13" customWidth="1"/>
    <col min="6410" max="6412" width="0" style="13" hidden="1" customWidth="1"/>
    <col min="6413" max="6413" width="9.140625" style="13" customWidth="1"/>
    <col min="6414" max="6658" width="9.140625" style="13"/>
    <col min="6659" max="6659" width="3.28515625" style="13" customWidth="1"/>
    <col min="6660" max="6660" width="37.42578125" style="13" customWidth="1"/>
    <col min="6661" max="6661" width="9.5703125" style="13" customWidth="1"/>
    <col min="6662" max="6662" width="10.140625" style="13" customWidth="1"/>
    <col min="6663" max="6663" width="9.7109375" style="13" customWidth="1"/>
    <col min="6664" max="6664" width="8.5703125" style="13" customWidth="1"/>
    <col min="6665" max="6665" width="8" style="13" customWidth="1"/>
    <col min="6666" max="6668" width="0" style="13" hidden="1" customWidth="1"/>
    <col min="6669" max="6669" width="9.140625" style="13" customWidth="1"/>
    <col min="6670" max="6914" width="9.140625" style="13"/>
    <col min="6915" max="6915" width="3.28515625" style="13" customWidth="1"/>
    <col min="6916" max="6916" width="37.42578125" style="13" customWidth="1"/>
    <col min="6917" max="6917" width="9.5703125" style="13" customWidth="1"/>
    <col min="6918" max="6918" width="10.140625" style="13" customWidth="1"/>
    <col min="6919" max="6919" width="9.7109375" style="13" customWidth="1"/>
    <col min="6920" max="6920" width="8.5703125" style="13" customWidth="1"/>
    <col min="6921" max="6921" width="8" style="13" customWidth="1"/>
    <col min="6922" max="6924" width="0" style="13" hidden="1" customWidth="1"/>
    <col min="6925" max="6925" width="9.140625" style="13" customWidth="1"/>
    <col min="6926" max="7170" width="9.140625" style="13"/>
    <col min="7171" max="7171" width="3.28515625" style="13" customWidth="1"/>
    <col min="7172" max="7172" width="37.42578125" style="13" customWidth="1"/>
    <col min="7173" max="7173" width="9.5703125" style="13" customWidth="1"/>
    <col min="7174" max="7174" width="10.140625" style="13" customWidth="1"/>
    <col min="7175" max="7175" width="9.7109375" style="13" customWidth="1"/>
    <col min="7176" max="7176" width="8.5703125" style="13" customWidth="1"/>
    <col min="7177" max="7177" width="8" style="13" customWidth="1"/>
    <col min="7178" max="7180" width="0" style="13" hidden="1" customWidth="1"/>
    <col min="7181" max="7181" width="9.140625" style="13" customWidth="1"/>
    <col min="7182" max="7426" width="9.140625" style="13"/>
    <col min="7427" max="7427" width="3.28515625" style="13" customWidth="1"/>
    <col min="7428" max="7428" width="37.42578125" style="13" customWidth="1"/>
    <col min="7429" max="7429" width="9.5703125" style="13" customWidth="1"/>
    <col min="7430" max="7430" width="10.140625" style="13" customWidth="1"/>
    <col min="7431" max="7431" width="9.7109375" style="13" customWidth="1"/>
    <col min="7432" max="7432" width="8.5703125" style="13" customWidth="1"/>
    <col min="7433" max="7433" width="8" style="13" customWidth="1"/>
    <col min="7434" max="7436" width="0" style="13" hidden="1" customWidth="1"/>
    <col min="7437" max="7437" width="9.140625" style="13" customWidth="1"/>
    <col min="7438" max="7682" width="9.140625" style="13"/>
    <col min="7683" max="7683" width="3.28515625" style="13" customWidth="1"/>
    <col min="7684" max="7684" width="37.42578125" style="13" customWidth="1"/>
    <col min="7685" max="7685" width="9.5703125" style="13" customWidth="1"/>
    <col min="7686" max="7686" width="10.140625" style="13" customWidth="1"/>
    <col min="7687" max="7687" width="9.7109375" style="13" customWidth="1"/>
    <col min="7688" max="7688" width="8.5703125" style="13" customWidth="1"/>
    <col min="7689" max="7689" width="8" style="13" customWidth="1"/>
    <col min="7690" max="7692" width="0" style="13" hidden="1" customWidth="1"/>
    <col min="7693" max="7693" width="9.140625" style="13" customWidth="1"/>
    <col min="7694" max="7938" width="9.140625" style="13"/>
    <col min="7939" max="7939" width="3.28515625" style="13" customWidth="1"/>
    <col min="7940" max="7940" width="37.42578125" style="13" customWidth="1"/>
    <col min="7941" max="7941" width="9.5703125" style="13" customWidth="1"/>
    <col min="7942" max="7942" width="10.140625" style="13" customWidth="1"/>
    <col min="7943" max="7943" width="9.7109375" style="13" customWidth="1"/>
    <col min="7944" max="7944" width="8.5703125" style="13" customWidth="1"/>
    <col min="7945" max="7945" width="8" style="13" customWidth="1"/>
    <col min="7946" max="7948" width="0" style="13" hidden="1" customWidth="1"/>
    <col min="7949" max="7949" width="9.140625" style="13" customWidth="1"/>
    <col min="7950" max="8194" width="9.140625" style="13"/>
    <col min="8195" max="8195" width="3.28515625" style="13" customWidth="1"/>
    <col min="8196" max="8196" width="37.42578125" style="13" customWidth="1"/>
    <col min="8197" max="8197" width="9.5703125" style="13" customWidth="1"/>
    <col min="8198" max="8198" width="10.140625" style="13" customWidth="1"/>
    <col min="8199" max="8199" width="9.7109375" style="13" customWidth="1"/>
    <col min="8200" max="8200" width="8.5703125" style="13" customWidth="1"/>
    <col min="8201" max="8201" width="8" style="13" customWidth="1"/>
    <col min="8202" max="8204" width="0" style="13" hidden="1" customWidth="1"/>
    <col min="8205" max="8205" width="9.140625" style="13" customWidth="1"/>
    <col min="8206" max="8450" width="9.140625" style="13"/>
    <col min="8451" max="8451" width="3.28515625" style="13" customWidth="1"/>
    <col min="8452" max="8452" width="37.42578125" style="13" customWidth="1"/>
    <col min="8453" max="8453" width="9.5703125" style="13" customWidth="1"/>
    <col min="8454" max="8454" width="10.140625" style="13" customWidth="1"/>
    <col min="8455" max="8455" width="9.7109375" style="13" customWidth="1"/>
    <col min="8456" max="8456" width="8.5703125" style="13" customWidth="1"/>
    <col min="8457" max="8457" width="8" style="13" customWidth="1"/>
    <col min="8458" max="8460" width="0" style="13" hidden="1" customWidth="1"/>
    <col min="8461" max="8461" width="9.140625" style="13" customWidth="1"/>
    <col min="8462" max="8706" width="9.140625" style="13"/>
    <col min="8707" max="8707" width="3.28515625" style="13" customWidth="1"/>
    <col min="8708" max="8708" width="37.42578125" style="13" customWidth="1"/>
    <col min="8709" max="8709" width="9.5703125" style="13" customWidth="1"/>
    <col min="8710" max="8710" width="10.140625" style="13" customWidth="1"/>
    <col min="8711" max="8711" width="9.7109375" style="13" customWidth="1"/>
    <col min="8712" max="8712" width="8.5703125" style="13" customWidth="1"/>
    <col min="8713" max="8713" width="8" style="13" customWidth="1"/>
    <col min="8714" max="8716" width="0" style="13" hidden="1" customWidth="1"/>
    <col min="8717" max="8717" width="9.140625" style="13" customWidth="1"/>
    <col min="8718" max="8962" width="9.140625" style="13"/>
    <col min="8963" max="8963" width="3.28515625" style="13" customWidth="1"/>
    <col min="8964" max="8964" width="37.42578125" style="13" customWidth="1"/>
    <col min="8965" max="8965" width="9.5703125" style="13" customWidth="1"/>
    <col min="8966" max="8966" width="10.140625" style="13" customWidth="1"/>
    <col min="8967" max="8967" width="9.7109375" style="13" customWidth="1"/>
    <col min="8968" max="8968" width="8.5703125" style="13" customWidth="1"/>
    <col min="8969" max="8969" width="8" style="13" customWidth="1"/>
    <col min="8970" max="8972" width="0" style="13" hidden="1" customWidth="1"/>
    <col min="8973" max="8973" width="9.140625" style="13" customWidth="1"/>
    <col min="8974" max="9218" width="9.140625" style="13"/>
    <col min="9219" max="9219" width="3.28515625" style="13" customWidth="1"/>
    <col min="9220" max="9220" width="37.42578125" style="13" customWidth="1"/>
    <col min="9221" max="9221" width="9.5703125" style="13" customWidth="1"/>
    <col min="9222" max="9222" width="10.140625" style="13" customWidth="1"/>
    <col min="9223" max="9223" width="9.7109375" style="13" customWidth="1"/>
    <col min="9224" max="9224" width="8.5703125" style="13" customWidth="1"/>
    <col min="9225" max="9225" width="8" style="13" customWidth="1"/>
    <col min="9226" max="9228" width="0" style="13" hidden="1" customWidth="1"/>
    <col min="9229" max="9229" width="9.140625" style="13" customWidth="1"/>
    <col min="9230" max="9474" width="9.140625" style="13"/>
    <col min="9475" max="9475" width="3.28515625" style="13" customWidth="1"/>
    <col min="9476" max="9476" width="37.42578125" style="13" customWidth="1"/>
    <col min="9477" max="9477" width="9.5703125" style="13" customWidth="1"/>
    <col min="9478" max="9478" width="10.140625" style="13" customWidth="1"/>
    <col min="9479" max="9479" width="9.7109375" style="13" customWidth="1"/>
    <col min="9480" max="9480" width="8.5703125" style="13" customWidth="1"/>
    <col min="9481" max="9481" width="8" style="13" customWidth="1"/>
    <col min="9482" max="9484" width="0" style="13" hidden="1" customWidth="1"/>
    <col min="9485" max="9485" width="9.140625" style="13" customWidth="1"/>
    <col min="9486" max="9730" width="9.140625" style="13"/>
    <col min="9731" max="9731" width="3.28515625" style="13" customWidth="1"/>
    <col min="9732" max="9732" width="37.42578125" style="13" customWidth="1"/>
    <col min="9733" max="9733" width="9.5703125" style="13" customWidth="1"/>
    <col min="9734" max="9734" width="10.140625" style="13" customWidth="1"/>
    <col min="9735" max="9735" width="9.7109375" style="13" customWidth="1"/>
    <col min="9736" max="9736" width="8.5703125" style="13" customWidth="1"/>
    <col min="9737" max="9737" width="8" style="13" customWidth="1"/>
    <col min="9738" max="9740" width="0" style="13" hidden="1" customWidth="1"/>
    <col min="9741" max="9741" width="9.140625" style="13" customWidth="1"/>
    <col min="9742" max="9986" width="9.140625" style="13"/>
    <col min="9987" max="9987" width="3.28515625" style="13" customWidth="1"/>
    <col min="9988" max="9988" width="37.42578125" style="13" customWidth="1"/>
    <col min="9989" max="9989" width="9.5703125" style="13" customWidth="1"/>
    <col min="9990" max="9990" width="10.140625" style="13" customWidth="1"/>
    <col min="9991" max="9991" width="9.7109375" style="13" customWidth="1"/>
    <col min="9992" max="9992" width="8.5703125" style="13" customWidth="1"/>
    <col min="9993" max="9993" width="8" style="13" customWidth="1"/>
    <col min="9994" max="9996" width="0" style="13" hidden="1" customWidth="1"/>
    <col min="9997" max="9997" width="9.140625" style="13" customWidth="1"/>
    <col min="9998" max="10242" width="9.140625" style="13"/>
    <col min="10243" max="10243" width="3.28515625" style="13" customWidth="1"/>
    <col min="10244" max="10244" width="37.42578125" style="13" customWidth="1"/>
    <col min="10245" max="10245" width="9.5703125" style="13" customWidth="1"/>
    <col min="10246" max="10246" width="10.140625" style="13" customWidth="1"/>
    <col min="10247" max="10247" width="9.7109375" style="13" customWidth="1"/>
    <col min="10248" max="10248" width="8.5703125" style="13" customWidth="1"/>
    <col min="10249" max="10249" width="8" style="13" customWidth="1"/>
    <col min="10250" max="10252" width="0" style="13" hidden="1" customWidth="1"/>
    <col min="10253" max="10253" width="9.140625" style="13" customWidth="1"/>
    <col min="10254" max="10498" width="9.140625" style="13"/>
    <col min="10499" max="10499" width="3.28515625" style="13" customWidth="1"/>
    <col min="10500" max="10500" width="37.42578125" style="13" customWidth="1"/>
    <col min="10501" max="10501" width="9.5703125" style="13" customWidth="1"/>
    <col min="10502" max="10502" width="10.140625" style="13" customWidth="1"/>
    <col min="10503" max="10503" width="9.7109375" style="13" customWidth="1"/>
    <col min="10504" max="10504" width="8.5703125" style="13" customWidth="1"/>
    <col min="10505" max="10505" width="8" style="13" customWidth="1"/>
    <col min="10506" max="10508" width="0" style="13" hidden="1" customWidth="1"/>
    <col min="10509" max="10509" width="9.140625" style="13" customWidth="1"/>
    <col min="10510" max="10754" width="9.140625" style="13"/>
    <col min="10755" max="10755" width="3.28515625" style="13" customWidth="1"/>
    <col min="10756" max="10756" width="37.42578125" style="13" customWidth="1"/>
    <col min="10757" max="10757" width="9.5703125" style="13" customWidth="1"/>
    <col min="10758" max="10758" width="10.140625" style="13" customWidth="1"/>
    <col min="10759" max="10759" width="9.7109375" style="13" customWidth="1"/>
    <col min="10760" max="10760" width="8.5703125" style="13" customWidth="1"/>
    <col min="10761" max="10761" width="8" style="13" customWidth="1"/>
    <col min="10762" max="10764" width="0" style="13" hidden="1" customWidth="1"/>
    <col min="10765" max="10765" width="9.140625" style="13" customWidth="1"/>
    <col min="10766" max="11010" width="9.140625" style="13"/>
    <col min="11011" max="11011" width="3.28515625" style="13" customWidth="1"/>
    <col min="11012" max="11012" width="37.42578125" style="13" customWidth="1"/>
    <col min="11013" max="11013" width="9.5703125" style="13" customWidth="1"/>
    <col min="11014" max="11014" width="10.140625" style="13" customWidth="1"/>
    <col min="11015" max="11015" width="9.7109375" style="13" customWidth="1"/>
    <col min="11016" max="11016" width="8.5703125" style="13" customWidth="1"/>
    <col min="11017" max="11017" width="8" style="13" customWidth="1"/>
    <col min="11018" max="11020" width="0" style="13" hidden="1" customWidth="1"/>
    <col min="11021" max="11021" width="9.140625" style="13" customWidth="1"/>
    <col min="11022" max="11266" width="9.140625" style="13"/>
    <col min="11267" max="11267" width="3.28515625" style="13" customWidth="1"/>
    <col min="11268" max="11268" width="37.42578125" style="13" customWidth="1"/>
    <col min="11269" max="11269" width="9.5703125" style="13" customWidth="1"/>
    <col min="11270" max="11270" width="10.140625" style="13" customWidth="1"/>
    <col min="11271" max="11271" width="9.7109375" style="13" customWidth="1"/>
    <col min="11272" max="11272" width="8.5703125" style="13" customWidth="1"/>
    <col min="11273" max="11273" width="8" style="13" customWidth="1"/>
    <col min="11274" max="11276" width="0" style="13" hidden="1" customWidth="1"/>
    <col min="11277" max="11277" width="9.140625" style="13" customWidth="1"/>
    <col min="11278" max="11522" width="9.140625" style="13"/>
    <col min="11523" max="11523" width="3.28515625" style="13" customWidth="1"/>
    <col min="11524" max="11524" width="37.42578125" style="13" customWidth="1"/>
    <col min="11525" max="11525" width="9.5703125" style="13" customWidth="1"/>
    <col min="11526" max="11526" width="10.140625" style="13" customWidth="1"/>
    <col min="11527" max="11527" width="9.7109375" style="13" customWidth="1"/>
    <col min="11528" max="11528" width="8.5703125" style="13" customWidth="1"/>
    <col min="11529" max="11529" width="8" style="13" customWidth="1"/>
    <col min="11530" max="11532" width="0" style="13" hidden="1" customWidth="1"/>
    <col min="11533" max="11533" width="9.140625" style="13" customWidth="1"/>
    <col min="11534" max="11778" width="9.140625" style="13"/>
    <col min="11779" max="11779" width="3.28515625" style="13" customWidth="1"/>
    <col min="11780" max="11780" width="37.42578125" style="13" customWidth="1"/>
    <col min="11781" max="11781" width="9.5703125" style="13" customWidth="1"/>
    <col min="11782" max="11782" width="10.140625" style="13" customWidth="1"/>
    <col min="11783" max="11783" width="9.7109375" style="13" customWidth="1"/>
    <col min="11784" max="11784" width="8.5703125" style="13" customWidth="1"/>
    <col min="11785" max="11785" width="8" style="13" customWidth="1"/>
    <col min="11786" max="11788" width="0" style="13" hidden="1" customWidth="1"/>
    <col min="11789" max="11789" width="9.140625" style="13" customWidth="1"/>
    <col min="11790" max="12034" width="9.140625" style="13"/>
    <col min="12035" max="12035" width="3.28515625" style="13" customWidth="1"/>
    <col min="12036" max="12036" width="37.42578125" style="13" customWidth="1"/>
    <col min="12037" max="12037" width="9.5703125" style="13" customWidth="1"/>
    <col min="12038" max="12038" width="10.140625" style="13" customWidth="1"/>
    <col min="12039" max="12039" width="9.7109375" style="13" customWidth="1"/>
    <col min="12040" max="12040" width="8.5703125" style="13" customWidth="1"/>
    <col min="12041" max="12041" width="8" style="13" customWidth="1"/>
    <col min="12042" max="12044" width="0" style="13" hidden="1" customWidth="1"/>
    <col min="12045" max="12045" width="9.140625" style="13" customWidth="1"/>
    <col min="12046" max="12290" width="9.140625" style="13"/>
    <col min="12291" max="12291" width="3.28515625" style="13" customWidth="1"/>
    <col min="12292" max="12292" width="37.42578125" style="13" customWidth="1"/>
    <col min="12293" max="12293" width="9.5703125" style="13" customWidth="1"/>
    <col min="12294" max="12294" width="10.140625" style="13" customWidth="1"/>
    <col min="12295" max="12295" width="9.7109375" style="13" customWidth="1"/>
    <col min="12296" max="12296" width="8.5703125" style="13" customWidth="1"/>
    <col min="12297" max="12297" width="8" style="13" customWidth="1"/>
    <col min="12298" max="12300" width="0" style="13" hidden="1" customWidth="1"/>
    <col min="12301" max="12301" width="9.140625" style="13" customWidth="1"/>
    <col min="12302" max="12546" width="9.140625" style="13"/>
    <col min="12547" max="12547" width="3.28515625" style="13" customWidth="1"/>
    <col min="12548" max="12548" width="37.42578125" style="13" customWidth="1"/>
    <col min="12549" max="12549" width="9.5703125" style="13" customWidth="1"/>
    <col min="12550" max="12550" width="10.140625" style="13" customWidth="1"/>
    <col min="12551" max="12551" width="9.7109375" style="13" customWidth="1"/>
    <col min="12552" max="12552" width="8.5703125" style="13" customWidth="1"/>
    <col min="12553" max="12553" width="8" style="13" customWidth="1"/>
    <col min="12554" max="12556" width="0" style="13" hidden="1" customWidth="1"/>
    <col min="12557" max="12557" width="9.140625" style="13" customWidth="1"/>
    <col min="12558" max="12802" width="9.140625" style="13"/>
    <col min="12803" max="12803" width="3.28515625" style="13" customWidth="1"/>
    <col min="12804" max="12804" width="37.42578125" style="13" customWidth="1"/>
    <col min="12805" max="12805" width="9.5703125" style="13" customWidth="1"/>
    <col min="12806" max="12806" width="10.140625" style="13" customWidth="1"/>
    <col min="12807" max="12807" width="9.7109375" style="13" customWidth="1"/>
    <col min="12808" max="12808" width="8.5703125" style="13" customWidth="1"/>
    <col min="12809" max="12809" width="8" style="13" customWidth="1"/>
    <col min="12810" max="12812" width="0" style="13" hidden="1" customWidth="1"/>
    <col min="12813" max="12813" width="9.140625" style="13" customWidth="1"/>
    <col min="12814" max="13058" width="9.140625" style="13"/>
    <col min="13059" max="13059" width="3.28515625" style="13" customWidth="1"/>
    <col min="13060" max="13060" width="37.42578125" style="13" customWidth="1"/>
    <col min="13061" max="13061" width="9.5703125" style="13" customWidth="1"/>
    <col min="13062" max="13062" width="10.140625" style="13" customWidth="1"/>
    <col min="13063" max="13063" width="9.7109375" style="13" customWidth="1"/>
    <col min="13064" max="13064" width="8.5703125" style="13" customWidth="1"/>
    <col min="13065" max="13065" width="8" style="13" customWidth="1"/>
    <col min="13066" max="13068" width="0" style="13" hidden="1" customWidth="1"/>
    <col min="13069" max="13069" width="9.140625" style="13" customWidth="1"/>
    <col min="13070" max="13314" width="9.140625" style="13"/>
    <col min="13315" max="13315" width="3.28515625" style="13" customWidth="1"/>
    <col min="13316" max="13316" width="37.42578125" style="13" customWidth="1"/>
    <col min="13317" max="13317" width="9.5703125" style="13" customWidth="1"/>
    <col min="13318" max="13318" width="10.140625" style="13" customWidth="1"/>
    <col min="13319" max="13319" width="9.7109375" style="13" customWidth="1"/>
    <col min="13320" max="13320" width="8.5703125" style="13" customWidth="1"/>
    <col min="13321" max="13321" width="8" style="13" customWidth="1"/>
    <col min="13322" max="13324" width="0" style="13" hidden="1" customWidth="1"/>
    <col min="13325" max="13325" width="9.140625" style="13" customWidth="1"/>
    <col min="13326" max="13570" width="9.140625" style="13"/>
    <col min="13571" max="13571" width="3.28515625" style="13" customWidth="1"/>
    <col min="13572" max="13572" width="37.42578125" style="13" customWidth="1"/>
    <col min="13573" max="13573" width="9.5703125" style="13" customWidth="1"/>
    <col min="13574" max="13574" width="10.140625" style="13" customWidth="1"/>
    <col min="13575" max="13575" width="9.7109375" style="13" customWidth="1"/>
    <col min="13576" max="13576" width="8.5703125" style="13" customWidth="1"/>
    <col min="13577" max="13577" width="8" style="13" customWidth="1"/>
    <col min="13578" max="13580" width="0" style="13" hidden="1" customWidth="1"/>
    <col min="13581" max="13581" width="9.140625" style="13" customWidth="1"/>
    <col min="13582" max="13826" width="9.140625" style="13"/>
    <col min="13827" max="13827" width="3.28515625" style="13" customWidth="1"/>
    <col min="13828" max="13828" width="37.42578125" style="13" customWidth="1"/>
    <col min="13829" max="13829" width="9.5703125" style="13" customWidth="1"/>
    <col min="13830" max="13830" width="10.140625" style="13" customWidth="1"/>
    <col min="13831" max="13831" width="9.7109375" style="13" customWidth="1"/>
    <col min="13832" max="13832" width="8.5703125" style="13" customWidth="1"/>
    <col min="13833" max="13833" width="8" style="13" customWidth="1"/>
    <col min="13834" max="13836" width="0" style="13" hidden="1" customWidth="1"/>
    <col min="13837" max="13837" width="9.140625" style="13" customWidth="1"/>
    <col min="13838" max="14082" width="9.140625" style="13"/>
    <col min="14083" max="14083" width="3.28515625" style="13" customWidth="1"/>
    <col min="14084" max="14084" width="37.42578125" style="13" customWidth="1"/>
    <col min="14085" max="14085" width="9.5703125" style="13" customWidth="1"/>
    <col min="14086" max="14086" width="10.140625" style="13" customWidth="1"/>
    <col min="14087" max="14087" width="9.7109375" style="13" customWidth="1"/>
    <col min="14088" max="14088" width="8.5703125" style="13" customWidth="1"/>
    <col min="14089" max="14089" width="8" style="13" customWidth="1"/>
    <col min="14090" max="14092" width="0" style="13" hidden="1" customWidth="1"/>
    <col min="14093" max="14093" width="9.140625" style="13" customWidth="1"/>
    <col min="14094" max="14338" width="9.140625" style="13"/>
    <col min="14339" max="14339" width="3.28515625" style="13" customWidth="1"/>
    <col min="14340" max="14340" width="37.42578125" style="13" customWidth="1"/>
    <col min="14341" max="14341" width="9.5703125" style="13" customWidth="1"/>
    <col min="14342" max="14342" width="10.140625" style="13" customWidth="1"/>
    <col min="14343" max="14343" width="9.7109375" style="13" customWidth="1"/>
    <col min="14344" max="14344" width="8.5703125" style="13" customWidth="1"/>
    <col min="14345" max="14345" width="8" style="13" customWidth="1"/>
    <col min="14346" max="14348" width="0" style="13" hidden="1" customWidth="1"/>
    <col min="14349" max="14349" width="9.140625" style="13" customWidth="1"/>
    <col min="14350" max="14594" width="9.140625" style="13"/>
    <col min="14595" max="14595" width="3.28515625" style="13" customWidth="1"/>
    <col min="14596" max="14596" width="37.42578125" style="13" customWidth="1"/>
    <col min="14597" max="14597" width="9.5703125" style="13" customWidth="1"/>
    <col min="14598" max="14598" width="10.140625" style="13" customWidth="1"/>
    <col min="14599" max="14599" width="9.7109375" style="13" customWidth="1"/>
    <col min="14600" max="14600" width="8.5703125" style="13" customWidth="1"/>
    <col min="14601" max="14601" width="8" style="13" customWidth="1"/>
    <col min="14602" max="14604" width="0" style="13" hidden="1" customWidth="1"/>
    <col min="14605" max="14605" width="9.140625" style="13" customWidth="1"/>
    <col min="14606" max="14850" width="9.140625" style="13"/>
    <col min="14851" max="14851" width="3.28515625" style="13" customWidth="1"/>
    <col min="14852" max="14852" width="37.42578125" style="13" customWidth="1"/>
    <col min="14853" max="14853" width="9.5703125" style="13" customWidth="1"/>
    <col min="14854" max="14854" width="10.140625" style="13" customWidth="1"/>
    <col min="14855" max="14855" width="9.7109375" style="13" customWidth="1"/>
    <col min="14856" max="14856" width="8.5703125" style="13" customWidth="1"/>
    <col min="14857" max="14857" width="8" style="13" customWidth="1"/>
    <col min="14858" max="14860" width="0" style="13" hidden="1" customWidth="1"/>
    <col min="14861" max="14861" width="9.140625" style="13" customWidth="1"/>
    <col min="14862" max="15106" width="9.140625" style="13"/>
    <col min="15107" max="15107" width="3.28515625" style="13" customWidth="1"/>
    <col min="15108" max="15108" width="37.42578125" style="13" customWidth="1"/>
    <col min="15109" max="15109" width="9.5703125" style="13" customWidth="1"/>
    <col min="15110" max="15110" width="10.140625" style="13" customWidth="1"/>
    <col min="15111" max="15111" width="9.7109375" style="13" customWidth="1"/>
    <col min="15112" max="15112" width="8.5703125" style="13" customWidth="1"/>
    <col min="15113" max="15113" width="8" style="13" customWidth="1"/>
    <col min="15114" max="15116" width="0" style="13" hidden="1" customWidth="1"/>
    <col min="15117" max="15117" width="9.140625" style="13" customWidth="1"/>
    <col min="15118" max="15362" width="9.140625" style="13"/>
    <col min="15363" max="15363" width="3.28515625" style="13" customWidth="1"/>
    <col min="15364" max="15364" width="37.42578125" style="13" customWidth="1"/>
    <col min="15365" max="15365" width="9.5703125" style="13" customWidth="1"/>
    <col min="15366" max="15366" width="10.140625" style="13" customWidth="1"/>
    <col min="15367" max="15367" width="9.7109375" style="13" customWidth="1"/>
    <col min="15368" max="15368" width="8.5703125" style="13" customWidth="1"/>
    <col min="15369" max="15369" width="8" style="13" customWidth="1"/>
    <col min="15370" max="15372" width="0" style="13" hidden="1" customWidth="1"/>
    <col min="15373" max="15373" width="9.140625" style="13" customWidth="1"/>
    <col min="15374" max="15618" width="9.140625" style="13"/>
    <col min="15619" max="15619" width="3.28515625" style="13" customWidth="1"/>
    <col min="15620" max="15620" width="37.42578125" style="13" customWidth="1"/>
    <col min="15621" max="15621" width="9.5703125" style="13" customWidth="1"/>
    <col min="15622" max="15622" width="10.140625" style="13" customWidth="1"/>
    <col min="15623" max="15623" width="9.7109375" style="13" customWidth="1"/>
    <col min="15624" max="15624" width="8.5703125" style="13" customWidth="1"/>
    <col min="15625" max="15625" width="8" style="13" customWidth="1"/>
    <col min="15626" max="15628" width="0" style="13" hidden="1" customWidth="1"/>
    <col min="15629" max="15629" width="9.140625" style="13" customWidth="1"/>
    <col min="15630" max="15874" width="9.140625" style="13"/>
    <col min="15875" max="15875" width="3.28515625" style="13" customWidth="1"/>
    <col min="15876" max="15876" width="37.42578125" style="13" customWidth="1"/>
    <col min="15877" max="15877" width="9.5703125" style="13" customWidth="1"/>
    <col min="15878" max="15878" width="10.140625" style="13" customWidth="1"/>
    <col min="15879" max="15879" width="9.7109375" style="13" customWidth="1"/>
    <col min="15880" max="15880" width="8.5703125" style="13" customWidth="1"/>
    <col min="15881" max="15881" width="8" style="13" customWidth="1"/>
    <col min="15882" max="15884" width="0" style="13" hidden="1" customWidth="1"/>
    <col min="15885" max="15885" width="9.140625" style="13" customWidth="1"/>
    <col min="15886" max="16130" width="9.140625" style="13"/>
    <col min="16131" max="16131" width="3.28515625" style="13" customWidth="1"/>
    <col min="16132" max="16132" width="37.42578125" style="13" customWidth="1"/>
    <col min="16133" max="16133" width="9.5703125" style="13" customWidth="1"/>
    <col min="16134" max="16134" width="10.140625" style="13" customWidth="1"/>
    <col min="16135" max="16135" width="9.7109375" style="13" customWidth="1"/>
    <col min="16136" max="16136" width="8.5703125" style="13" customWidth="1"/>
    <col min="16137" max="16137" width="8" style="13" customWidth="1"/>
    <col min="16138" max="16140" width="0" style="13" hidden="1" customWidth="1"/>
    <col min="16141" max="16141" width="9.140625" style="13" customWidth="1"/>
    <col min="16142" max="16384" width="9.140625" style="13"/>
  </cols>
  <sheetData>
    <row r="2" spans="1:13">
      <c r="A2" s="106" t="s">
        <v>120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3">
      <c r="A3" s="106" t="s">
        <v>178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99"/>
      <c r="M3" s="99"/>
    </row>
    <row r="4" spans="1:13">
      <c r="A4" s="106" t="s">
        <v>208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3">
      <c r="A5" s="98"/>
      <c r="B5" s="98"/>
      <c r="C5" s="98"/>
      <c r="D5" s="98"/>
      <c r="E5" s="98"/>
      <c r="F5" s="98"/>
      <c r="G5" s="98"/>
      <c r="H5" s="100"/>
      <c r="I5" s="98"/>
      <c r="J5" s="98"/>
    </row>
    <row r="6" spans="1:13">
      <c r="A6" s="98"/>
      <c r="B6" s="98"/>
      <c r="C6" s="98"/>
      <c r="D6" s="98"/>
      <c r="E6" s="98"/>
      <c r="F6" s="98"/>
      <c r="G6" s="98"/>
      <c r="H6" s="100"/>
      <c r="I6" s="98"/>
      <c r="J6" s="98"/>
    </row>
    <row r="7" spans="1:13">
      <c r="A7" s="127" t="s">
        <v>182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89"/>
    </row>
    <row r="8" spans="1:13" ht="18" customHeight="1">
      <c r="A8" s="117" t="s">
        <v>0</v>
      </c>
      <c r="B8" s="117" t="s">
        <v>19</v>
      </c>
      <c r="C8" s="117" t="s">
        <v>63</v>
      </c>
      <c r="D8" s="117" t="s">
        <v>71</v>
      </c>
      <c r="E8" s="120" t="s">
        <v>1</v>
      </c>
      <c r="F8" s="123" t="s">
        <v>155</v>
      </c>
      <c r="G8" s="123" t="s">
        <v>181</v>
      </c>
      <c r="H8" s="123" t="s">
        <v>201</v>
      </c>
      <c r="I8" s="123" t="s">
        <v>202</v>
      </c>
      <c r="J8" s="123" t="s">
        <v>209</v>
      </c>
      <c r="K8" s="48"/>
      <c r="L8" s="49"/>
      <c r="M8" s="50"/>
    </row>
    <row r="9" spans="1:13">
      <c r="A9" s="118"/>
      <c r="B9" s="126"/>
      <c r="C9" s="126"/>
      <c r="D9" s="126"/>
      <c r="E9" s="121"/>
      <c r="F9" s="124"/>
      <c r="G9" s="124"/>
      <c r="H9" s="124"/>
      <c r="I9" s="124"/>
      <c r="J9" s="124"/>
      <c r="K9" s="51"/>
      <c r="L9" s="52"/>
      <c r="M9" s="50"/>
    </row>
    <row r="10" spans="1:13" ht="48.75" customHeight="1">
      <c r="A10" s="119"/>
      <c r="B10" s="109"/>
      <c r="C10" s="109"/>
      <c r="D10" s="109"/>
      <c r="E10" s="122"/>
      <c r="F10" s="125"/>
      <c r="G10" s="125"/>
      <c r="H10" s="125"/>
      <c r="I10" s="125"/>
      <c r="J10" s="125"/>
      <c r="K10" s="49"/>
      <c r="L10" s="53"/>
      <c r="M10" s="50"/>
    </row>
    <row r="11" spans="1:13">
      <c r="A11" s="54" t="s">
        <v>3</v>
      </c>
      <c r="B11" s="54" t="s">
        <v>4</v>
      </c>
      <c r="C11" s="54" t="s">
        <v>5</v>
      </c>
      <c r="D11" s="54" t="s">
        <v>6</v>
      </c>
      <c r="E11" s="55" t="s">
        <v>7</v>
      </c>
      <c r="F11" s="55" t="s">
        <v>8</v>
      </c>
      <c r="G11" s="55" t="s">
        <v>9</v>
      </c>
      <c r="H11" s="55" t="s">
        <v>10</v>
      </c>
      <c r="I11" s="55" t="s">
        <v>23</v>
      </c>
      <c r="J11" s="55" t="s">
        <v>55</v>
      </c>
      <c r="K11" s="53"/>
      <c r="L11" s="53"/>
      <c r="M11" s="50"/>
    </row>
    <row r="12" spans="1:13">
      <c r="A12" s="54">
        <v>1</v>
      </c>
      <c r="B12" s="54"/>
      <c r="C12" s="54">
        <v>1</v>
      </c>
      <c r="D12" s="54"/>
      <c r="E12" s="57" t="s">
        <v>152</v>
      </c>
      <c r="F12" s="58">
        <v>93633</v>
      </c>
      <c r="G12" s="58">
        <v>102761</v>
      </c>
      <c r="H12" s="58">
        <v>107655</v>
      </c>
      <c r="I12" s="58">
        <v>1220</v>
      </c>
      <c r="J12" s="58">
        <v>108875</v>
      </c>
      <c r="K12" s="53"/>
      <c r="L12" s="53"/>
      <c r="M12" s="50"/>
    </row>
    <row r="13" spans="1:13">
      <c r="A13" s="54">
        <v>2</v>
      </c>
      <c r="B13" s="54"/>
      <c r="C13" s="54">
        <v>2</v>
      </c>
      <c r="D13" s="54"/>
      <c r="E13" s="56" t="s">
        <v>151</v>
      </c>
      <c r="F13" s="58">
        <v>12702</v>
      </c>
      <c r="G13" s="58">
        <v>21169</v>
      </c>
      <c r="H13" s="58">
        <v>23570</v>
      </c>
      <c r="I13" s="58">
        <v>-4021</v>
      </c>
      <c r="J13" s="58">
        <v>19549</v>
      </c>
      <c r="K13" s="53"/>
      <c r="L13" s="53"/>
      <c r="M13" s="50"/>
    </row>
    <row r="14" spans="1:13">
      <c r="A14" s="54">
        <v>3</v>
      </c>
      <c r="B14" s="54">
        <v>1</v>
      </c>
      <c r="C14" s="54"/>
      <c r="D14" s="54"/>
      <c r="E14" s="64" t="s">
        <v>153</v>
      </c>
      <c r="F14" s="58">
        <f>SUM(F12:F13)</f>
        <v>106335</v>
      </c>
      <c r="G14" s="58">
        <f>SUM(G12:G13)</f>
        <v>123930</v>
      </c>
      <c r="H14" s="58">
        <f>SUM(H12:H13)</f>
        <v>131225</v>
      </c>
      <c r="I14" s="58">
        <f>SUM(I12:I13)</f>
        <v>-2801</v>
      </c>
      <c r="J14" s="58">
        <f>SUM(J12:J13)</f>
        <v>128424</v>
      </c>
      <c r="K14" s="53"/>
      <c r="L14" s="53"/>
      <c r="M14" s="50"/>
    </row>
    <row r="15" spans="1:13">
      <c r="A15" s="54">
        <v>4</v>
      </c>
      <c r="B15" s="54"/>
      <c r="C15" s="54">
        <v>1</v>
      </c>
      <c r="D15" s="54"/>
      <c r="E15" s="64" t="s">
        <v>156</v>
      </c>
      <c r="F15" s="58">
        <f>SUM(F16:F17)</f>
        <v>11171</v>
      </c>
      <c r="G15" s="58">
        <f>SUM(G16:G17)</f>
        <v>11171</v>
      </c>
      <c r="H15" s="58">
        <f>SUM(H16:H17)</f>
        <v>11171</v>
      </c>
      <c r="I15" s="58">
        <f>SUM(I16:I17)</f>
        <v>-1876</v>
      </c>
      <c r="J15" s="58">
        <f>SUM(J16:J17)</f>
        <v>9295</v>
      </c>
      <c r="K15" s="53"/>
      <c r="L15" s="53"/>
      <c r="M15" s="50"/>
    </row>
    <row r="16" spans="1:13">
      <c r="A16" s="54">
        <v>5</v>
      </c>
      <c r="B16" s="54"/>
      <c r="C16" s="54"/>
      <c r="D16" s="54"/>
      <c r="E16" s="57" t="s">
        <v>99</v>
      </c>
      <c r="F16" s="58">
        <v>5238</v>
      </c>
      <c r="G16" s="58">
        <v>5238</v>
      </c>
      <c r="H16" s="58">
        <v>5238</v>
      </c>
      <c r="I16" s="58">
        <v>-471</v>
      </c>
      <c r="J16" s="58">
        <v>4767</v>
      </c>
      <c r="K16" s="53"/>
      <c r="L16" s="53"/>
      <c r="M16" s="50"/>
    </row>
    <row r="17" spans="1:13">
      <c r="A17" s="54">
        <v>6</v>
      </c>
      <c r="B17" s="54"/>
      <c r="C17" s="54"/>
      <c r="D17" s="54"/>
      <c r="E17" s="59" t="s">
        <v>24</v>
      </c>
      <c r="F17" s="58">
        <v>5933</v>
      </c>
      <c r="G17" s="58">
        <v>5933</v>
      </c>
      <c r="H17" s="58">
        <v>5933</v>
      </c>
      <c r="I17" s="58">
        <v>-1405</v>
      </c>
      <c r="J17" s="58">
        <v>4528</v>
      </c>
      <c r="K17" s="53"/>
      <c r="L17" s="53"/>
      <c r="M17" s="50"/>
    </row>
    <row r="18" spans="1:13">
      <c r="A18" s="54">
        <v>7</v>
      </c>
      <c r="B18" s="54"/>
      <c r="C18" s="54">
        <v>2</v>
      </c>
      <c r="D18" s="54"/>
      <c r="E18" s="59" t="s">
        <v>157</v>
      </c>
      <c r="F18" s="58">
        <v>27734</v>
      </c>
      <c r="G18" s="58">
        <v>27734</v>
      </c>
      <c r="H18" s="58">
        <v>27734</v>
      </c>
      <c r="I18" s="58">
        <v>9199</v>
      </c>
      <c r="J18" s="58">
        <v>36933</v>
      </c>
      <c r="K18" s="53"/>
      <c r="L18" s="53"/>
      <c r="M18" s="50"/>
    </row>
    <row r="19" spans="1:13">
      <c r="A19" s="54">
        <v>8</v>
      </c>
      <c r="B19" s="54"/>
      <c r="C19" s="54"/>
      <c r="D19" s="54"/>
      <c r="E19" s="59" t="s">
        <v>25</v>
      </c>
      <c r="F19" s="58">
        <v>27734</v>
      </c>
      <c r="G19" s="58">
        <v>27734</v>
      </c>
      <c r="H19" s="58">
        <v>27734</v>
      </c>
      <c r="I19" s="58">
        <v>9199</v>
      </c>
      <c r="J19" s="58">
        <v>36933</v>
      </c>
      <c r="K19" s="53"/>
      <c r="L19" s="53"/>
      <c r="M19" s="50"/>
    </row>
    <row r="20" spans="1:13">
      <c r="A20" s="54">
        <v>9</v>
      </c>
      <c r="B20" s="54"/>
      <c r="C20" s="54">
        <v>3</v>
      </c>
      <c r="D20" s="54"/>
      <c r="E20" s="57" t="s">
        <v>26</v>
      </c>
      <c r="F20" s="58">
        <v>2834</v>
      </c>
      <c r="G20" s="58">
        <v>2834</v>
      </c>
      <c r="H20" s="58">
        <v>2834</v>
      </c>
      <c r="I20" s="58">
        <v>-286</v>
      </c>
      <c r="J20" s="58">
        <v>2548</v>
      </c>
      <c r="K20" s="53"/>
      <c r="L20" s="53"/>
      <c r="M20" s="50"/>
    </row>
    <row r="21" spans="1:13">
      <c r="A21" s="54">
        <v>10</v>
      </c>
      <c r="B21" s="54"/>
      <c r="C21" s="54">
        <v>4</v>
      </c>
      <c r="D21" s="54"/>
      <c r="E21" s="57" t="s">
        <v>158</v>
      </c>
      <c r="F21" s="58">
        <v>1960</v>
      </c>
      <c r="G21" s="58">
        <v>1960</v>
      </c>
      <c r="H21" s="58">
        <v>1960</v>
      </c>
      <c r="I21" s="58">
        <v>-1593</v>
      </c>
      <c r="J21" s="58">
        <v>367</v>
      </c>
      <c r="K21" s="53"/>
      <c r="L21" s="53"/>
      <c r="M21" s="50"/>
    </row>
    <row r="22" spans="1:13">
      <c r="A22" s="54">
        <v>11</v>
      </c>
      <c r="B22" s="54"/>
      <c r="C22" s="54"/>
      <c r="D22" s="54"/>
      <c r="E22" s="59" t="s">
        <v>103</v>
      </c>
      <c r="F22" s="58">
        <v>1960</v>
      </c>
      <c r="G22" s="58">
        <v>1960</v>
      </c>
      <c r="H22" s="58">
        <v>1960</v>
      </c>
      <c r="I22" s="58">
        <v>-1593</v>
      </c>
      <c r="J22" s="58">
        <v>367</v>
      </c>
      <c r="K22" s="53"/>
      <c r="L22" s="53"/>
      <c r="M22" s="50"/>
    </row>
    <row r="23" spans="1:13">
      <c r="A23" s="54">
        <v>12</v>
      </c>
      <c r="B23" s="54"/>
      <c r="C23" s="54">
        <v>5</v>
      </c>
      <c r="D23" s="54"/>
      <c r="E23" s="57" t="s">
        <v>159</v>
      </c>
      <c r="F23" s="58">
        <v>1834</v>
      </c>
      <c r="G23" s="58">
        <v>1834</v>
      </c>
      <c r="H23" s="58">
        <v>1834</v>
      </c>
      <c r="I23" s="58">
        <v>-1563</v>
      </c>
      <c r="J23" s="58">
        <v>271</v>
      </c>
      <c r="K23" s="53"/>
      <c r="L23" s="53"/>
      <c r="M23" s="50"/>
    </row>
    <row r="24" spans="1:13">
      <c r="A24" s="54">
        <v>13</v>
      </c>
      <c r="B24" s="54">
        <v>2</v>
      </c>
      <c r="C24" s="54"/>
      <c r="D24" s="54"/>
      <c r="E24" s="64" t="s">
        <v>36</v>
      </c>
      <c r="F24" s="58">
        <f>SUM(F15+F18+F20+F21+F23)</f>
        <v>45533</v>
      </c>
      <c r="G24" s="58">
        <f>SUM(G15+G18+G20+G21+G23)</f>
        <v>45533</v>
      </c>
      <c r="H24" s="58">
        <f>SUM(H15+H18+H20+H21+H23)</f>
        <v>45533</v>
      </c>
      <c r="I24" s="58">
        <f>SUM(I15+I18+I20+I21+I23)</f>
        <v>3881</v>
      </c>
      <c r="J24" s="58">
        <f>SUM(J15+J18+J20+J21+J23)</f>
        <v>49414</v>
      </c>
      <c r="K24" s="53"/>
      <c r="L24" s="53"/>
      <c r="M24" s="50"/>
    </row>
    <row r="25" spans="1:13">
      <c r="A25" s="54">
        <v>14</v>
      </c>
      <c r="B25" s="54">
        <v>3</v>
      </c>
      <c r="C25" s="54"/>
      <c r="D25" s="54"/>
      <c r="E25" s="59" t="s">
        <v>37</v>
      </c>
      <c r="F25" s="58">
        <v>1344</v>
      </c>
      <c r="G25" s="58">
        <v>1453</v>
      </c>
      <c r="H25" s="58">
        <v>1458</v>
      </c>
      <c r="I25" s="58">
        <v>969</v>
      </c>
      <c r="J25" s="58">
        <v>2427</v>
      </c>
      <c r="K25" s="53"/>
      <c r="L25" s="53"/>
      <c r="M25" s="50"/>
    </row>
    <row r="26" spans="1:13">
      <c r="A26" s="54">
        <v>15</v>
      </c>
      <c r="B26" s="54">
        <v>4</v>
      </c>
      <c r="C26" s="54"/>
      <c r="D26" s="54"/>
      <c r="E26" s="59" t="s">
        <v>110</v>
      </c>
      <c r="F26" s="58">
        <v>240</v>
      </c>
      <c r="G26" s="58">
        <v>0</v>
      </c>
      <c r="H26" s="58">
        <v>0</v>
      </c>
      <c r="I26" s="58">
        <v>0</v>
      </c>
      <c r="J26" s="58">
        <v>0</v>
      </c>
      <c r="K26" s="53"/>
      <c r="L26" s="53"/>
      <c r="M26" s="50"/>
    </row>
    <row r="27" spans="1:13">
      <c r="A27" s="54">
        <v>16</v>
      </c>
      <c r="B27" s="54"/>
      <c r="C27" s="54"/>
      <c r="D27" s="54"/>
      <c r="E27" s="59" t="s">
        <v>111</v>
      </c>
      <c r="F27" s="58">
        <f>SUM(F14,F24,F25,F26)</f>
        <v>153452</v>
      </c>
      <c r="G27" s="58">
        <f>SUM(G14,G24,G25,G26)</f>
        <v>170916</v>
      </c>
      <c r="H27" s="58">
        <f>SUM(H14,H24,H25,H26)</f>
        <v>178216</v>
      </c>
      <c r="I27" s="58">
        <f>SUM(I14,I24,I25,I26)</f>
        <v>2049</v>
      </c>
      <c r="J27" s="58">
        <f>SUM(J14,J24,J25,J26)</f>
        <v>180265</v>
      </c>
      <c r="K27" s="53"/>
      <c r="L27" s="53"/>
      <c r="M27" s="50"/>
    </row>
    <row r="28" spans="1:13">
      <c r="A28" s="54">
        <v>17</v>
      </c>
      <c r="B28" s="54">
        <v>5</v>
      </c>
      <c r="C28" s="54"/>
      <c r="D28" s="54"/>
      <c r="E28" s="64" t="s">
        <v>112</v>
      </c>
      <c r="F28" s="58">
        <v>0</v>
      </c>
      <c r="G28" s="58">
        <v>0</v>
      </c>
      <c r="H28" s="58">
        <v>222</v>
      </c>
      <c r="I28" s="58">
        <v>7930</v>
      </c>
      <c r="J28" s="58">
        <v>8152</v>
      </c>
      <c r="K28" s="53"/>
      <c r="L28" s="53"/>
      <c r="M28" s="50"/>
    </row>
    <row r="29" spans="1:13">
      <c r="A29" s="54">
        <v>18</v>
      </c>
      <c r="B29" s="54">
        <v>6</v>
      </c>
      <c r="C29" s="54"/>
      <c r="D29" s="54"/>
      <c r="E29" s="59" t="s">
        <v>154</v>
      </c>
      <c r="F29" s="58">
        <v>0</v>
      </c>
      <c r="G29" s="58">
        <v>84</v>
      </c>
      <c r="H29" s="58">
        <v>34587</v>
      </c>
      <c r="I29" s="58">
        <v>10</v>
      </c>
      <c r="J29" s="58">
        <v>34597</v>
      </c>
      <c r="K29" s="53"/>
      <c r="L29" s="53"/>
      <c r="M29" s="50"/>
    </row>
    <row r="30" spans="1:13">
      <c r="A30" s="54">
        <v>19</v>
      </c>
      <c r="B30" s="54">
        <v>7</v>
      </c>
      <c r="C30" s="54"/>
      <c r="D30" s="54"/>
      <c r="E30" s="59" t="s">
        <v>113</v>
      </c>
      <c r="F30" s="58">
        <v>2142</v>
      </c>
      <c r="G30" s="58">
        <v>1000</v>
      </c>
      <c r="H30" s="58">
        <v>1000</v>
      </c>
      <c r="I30" s="58">
        <v>0</v>
      </c>
      <c r="J30" s="58">
        <v>1000</v>
      </c>
      <c r="K30" s="53"/>
      <c r="L30" s="53"/>
      <c r="M30" s="50"/>
    </row>
    <row r="31" spans="1:13">
      <c r="A31" s="54">
        <v>20</v>
      </c>
      <c r="B31" s="54"/>
      <c r="C31" s="54"/>
      <c r="D31" s="54"/>
      <c r="E31" s="59" t="s">
        <v>114</v>
      </c>
      <c r="F31" s="58">
        <f>SUM(F28:F30)</f>
        <v>2142</v>
      </c>
      <c r="G31" s="58">
        <f>SUM(G28:G30)</f>
        <v>1084</v>
      </c>
      <c r="H31" s="58">
        <f>SUM(H28:H30)</f>
        <v>35809</v>
      </c>
      <c r="I31" s="58">
        <f>SUM(I28:I30)</f>
        <v>7940</v>
      </c>
      <c r="J31" s="58">
        <f>SUM(J28:J30)</f>
        <v>43749</v>
      </c>
      <c r="K31" s="53"/>
      <c r="L31" s="53"/>
      <c r="M31" s="50"/>
    </row>
    <row r="32" spans="1:13">
      <c r="A32" s="54">
        <v>21</v>
      </c>
      <c r="B32" s="54"/>
      <c r="C32" s="54"/>
      <c r="D32" s="54"/>
      <c r="E32" s="59" t="s">
        <v>115</v>
      </c>
      <c r="F32" s="58">
        <f>SUM(F27,F31)</f>
        <v>155594</v>
      </c>
      <c r="G32" s="58">
        <f>SUM(G27,G31)</f>
        <v>172000</v>
      </c>
      <c r="H32" s="58">
        <f>SUM(H27,H31)</f>
        <v>214025</v>
      </c>
      <c r="I32" s="58">
        <f>SUM(I27,I31)</f>
        <v>9989</v>
      </c>
      <c r="J32" s="58">
        <f>SUM(J27,J31)</f>
        <v>224014</v>
      </c>
      <c r="K32" s="53"/>
      <c r="L32" s="53"/>
      <c r="M32" s="50"/>
    </row>
    <row r="33" spans="1:13">
      <c r="A33" s="54">
        <v>22</v>
      </c>
      <c r="B33" s="54"/>
      <c r="C33" s="54"/>
      <c r="D33" s="54"/>
      <c r="E33" s="59" t="s">
        <v>34</v>
      </c>
      <c r="F33" s="58">
        <v>50506</v>
      </c>
      <c r="G33" s="58">
        <v>58000</v>
      </c>
      <c r="H33" s="58">
        <v>64224</v>
      </c>
      <c r="I33" s="58">
        <v>4416</v>
      </c>
      <c r="J33" s="58">
        <v>68640</v>
      </c>
      <c r="K33" s="50"/>
      <c r="L33" s="50"/>
      <c r="M33" s="50"/>
    </row>
    <row r="34" spans="1:13">
      <c r="A34" s="54">
        <v>23</v>
      </c>
      <c r="B34" s="54"/>
      <c r="C34" s="54"/>
      <c r="D34" s="54"/>
      <c r="E34" s="59" t="s">
        <v>65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0"/>
      <c r="L34" s="50"/>
      <c r="M34" s="50"/>
    </row>
    <row r="35" spans="1:13">
      <c r="A35" s="54">
        <v>24</v>
      </c>
      <c r="B35" s="54"/>
      <c r="C35" s="54"/>
      <c r="D35" s="54"/>
      <c r="E35" s="59" t="s">
        <v>64</v>
      </c>
      <c r="F35" s="58">
        <v>50506</v>
      </c>
      <c r="G35" s="58">
        <v>58000</v>
      </c>
      <c r="H35" s="58">
        <v>62224</v>
      </c>
      <c r="I35" s="58">
        <v>0</v>
      </c>
      <c r="J35" s="58">
        <v>62224</v>
      </c>
      <c r="K35" s="50"/>
      <c r="L35" s="50"/>
      <c r="M35" s="50"/>
    </row>
    <row r="36" spans="1:13">
      <c r="A36" s="54">
        <v>25</v>
      </c>
      <c r="B36" s="54"/>
      <c r="C36" s="54"/>
      <c r="D36" s="54"/>
      <c r="E36" s="59" t="s">
        <v>116</v>
      </c>
      <c r="F36" s="58">
        <v>0</v>
      </c>
      <c r="G36" s="58">
        <v>0</v>
      </c>
      <c r="H36" s="58">
        <v>2000</v>
      </c>
      <c r="I36" s="58">
        <v>4416</v>
      </c>
      <c r="J36" s="58">
        <v>6416</v>
      </c>
      <c r="K36" s="50"/>
      <c r="L36" s="50"/>
      <c r="M36" s="50"/>
    </row>
    <row r="37" spans="1:13">
      <c r="A37" s="54">
        <v>26</v>
      </c>
      <c r="B37" s="54"/>
      <c r="C37" s="54"/>
      <c r="D37" s="54"/>
      <c r="E37" s="59" t="s">
        <v>75</v>
      </c>
      <c r="F37" s="58">
        <f>SUM(F32,F35,F36)</f>
        <v>206100</v>
      </c>
      <c r="G37" s="58">
        <f>SUM(G32,G35,G36)</f>
        <v>230000</v>
      </c>
      <c r="H37" s="58">
        <f>SUM(H32,H35,H36)</f>
        <v>278249</v>
      </c>
      <c r="I37" s="58">
        <f>SUM(I32,I35,I36)</f>
        <v>14405</v>
      </c>
      <c r="J37" s="58">
        <f>SUM(J32,J35,J36)</f>
        <v>292654</v>
      </c>
      <c r="K37" s="50"/>
      <c r="L37" s="50"/>
      <c r="M37" s="50"/>
    </row>
    <row r="40" spans="1:13">
      <c r="E40" s="61"/>
    </row>
  </sheetData>
  <mergeCells count="14">
    <mergeCell ref="G8:G10"/>
    <mergeCell ref="I8:I10"/>
    <mergeCell ref="J8:J10"/>
    <mergeCell ref="A2:J2"/>
    <mergeCell ref="A3:K3"/>
    <mergeCell ref="A4:J4"/>
    <mergeCell ref="A7:L7"/>
    <mergeCell ref="A8:A10"/>
    <mergeCell ref="B8:B10"/>
    <mergeCell ref="C8:C10"/>
    <mergeCell ref="D8:D10"/>
    <mergeCell ref="E8:E10"/>
    <mergeCell ref="F8:F10"/>
    <mergeCell ref="H8:H10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0"/>
  <sheetViews>
    <sheetView workbookViewId="0">
      <selection activeCell="M10" sqref="M10"/>
    </sheetView>
  </sheetViews>
  <sheetFormatPr defaultRowHeight="15"/>
  <cols>
    <col min="1" max="1" width="3.42578125" style="13" customWidth="1"/>
    <col min="2" max="2" width="2.7109375" style="13" customWidth="1"/>
    <col min="3" max="3" width="2.85546875" style="13" customWidth="1"/>
    <col min="4" max="4" width="32.28515625" style="13" customWidth="1"/>
    <col min="5" max="5" width="9.42578125" style="13" customWidth="1"/>
    <col min="6" max="9" width="10.140625" style="13" customWidth="1"/>
    <col min="10" max="10" width="2.85546875" style="13" customWidth="1"/>
    <col min="11" max="16384" width="9.140625" style="13"/>
  </cols>
  <sheetData>
    <row r="1" spans="1:10">
      <c r="A1" s="128" t="s">
        <v>94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>
      <c r="A2" s="128" t="s">
        <v>210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 t="s">
        <v>211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0">
      <c r="A4" s="1"/>
      <c r="B4" s="1"/>
      <c r="C4" s="1"/>
      <c r="D4" s="1"/>
      <c r="E4" s="1"/>
      <c r="F4" s="1"/>
      <c r="G4" s="1"/>
      <c r="H4" s="1"/>
      <c r="I4" s="1" t="s">
        <v>179</v>
      </c>
      <c r="J4" s="81"/>
    </row>
    <row r="5" spans="1:10" ht="48" customHeight="1">
      <c r="A5" s="76" t="s">
        <v>78</v>
      </c>
      <c r="B5" s="75" t="s">
        <v>19</v>
      </c>
      <c r="C5" s="71" t="s">
        <v>63</v>
      </c>
      <c r="D5" s="30" t="s">
        <v>1</v>
      </c>
      <c r="E5" s="29" t="s">
        <v>160</v>
      </c>
      <c r="F5" s="29" t="s">
        <v>184</v>
      </c>
      <c r="G5" s="29" t="s">
        <v>201</v>
      </c>
      <c r="H5" s="29" t="s">
        <v>202</v>
      </c>
      <c r="I5" s="29" t="s">
        <v>209</v>
      </c>
      <c r="J5" s="75" t="s">
        <v>14</v>
      </c>
    </row>
    <row r="6" spans="1:10" ht="12" customHeight="1">
      <c r="A6" s="32" t="s">
        <v>3</v>
      </c>
      <c r="B6" s="32" t="s">
        <v>4</v>
      </c>
      <c r="C6" s="32" t="s">
        <v>5</v>
      </c>
      <c r="D6" s="11" t="s">
        <v>6</v>
      </c>
      <c r="E6" s="79" t="s">
        <v>7</v>
      </c>
      <c r="F6" s="79" t="s">
        <v>8</v>
      </c>
      <c r="G6" s="79" t="s">
        <v>9</v>
      </c>
      <c r="H6" s="79" t="s">
        <v>10</v>
      </c>
      <c r="I6" s="79" t="s">
        <v>23</v>
      </c>
      <c r="J6" s="79" t="s">
        <v>55</v>
      </c>
    </row>
    <row r="7" spans="1:10">
      <c r="A7" s="72">
        <v>1</v>
      </c>
      <c r="B7" s="32">
        <v>1</v>
      </c>
      <c r="C7" s="32"/>
      <c r="D7" s="12" t="s">
        <v>104</v>
      </c>
      <c r="E7" s="74">
        <f>SUM(E8:E11)</f>
        <v>43052</v>
      </c>
      <c r="F7" s="74">
        <f>SUM(F8:F11)</f>
        <v>47969</v>
      </c>
      <c r="G7" s="74">
        <f>SUM(G8:G11)</f>
        <v>51594</v>
      </c>
      <c r="H7" s="74">
        <f>SUM(H8:H11)</f>
        <v>0</v>
      </c>
      <c r="I7" s="74">
        <f>SUM(I8:I11)</f>
        <v>51594</v>
      </c>
      <c r="J7" s="74">
        <v>11</v>
      </c>
    </row>
    <row r="8" spans="1:10">
      <c r="A8" s="79">
        <v>2</v>
      </c>
      <c r="B8" s="32"/>
      <c r="C8" s="32"/>
      <c r="D8" s="12" t="s">
        <v>11</v>
      </c>
      <c r="E8" s="74">
        <v>31732</v>
      </c>
      <c r="F8" s="74">
        <v>34484</v>
      </c>
      <c r="G8" s="74">
        <v>37193</v>
      </c>
      <c r="H8" s="74">
        <v>-468</v>
      </c>
      <c r="I8" s="74">
        <v>36725</v>
      </c>
      <c r="J8" s="74"/>
    </row>
    <row r="9" spans="1:10">
      <c r="A9" s="79">
        <v>3</v>
      </c>
      <c r="B9" s="32"/>
      <c r="C9" s="32"/>
      <c r="D9" s="12" t="s">
        <v>15</v>
      </c>
      <c r="E9" s="74">
        <v>8534</v>
      </c>
      <c r="F9" s="74">
        <v>9205</v>
      </c>
      <c r="G9" s="74">
        <v>9943</v>
      </c>
      <c r="H9" s="74">
        <v>31</v>
      </c>
      <c r="I9" s="74">
        <v>9974</v>
      </c>
      <c r="J9" s="74"/>
    </row>
    <row r="10" spans="1:10">
      <c r="A10" s="79">
        <v>4</v>
      </c>
      <c r="B10" s="32"/>
      <c r="C10" s="32"/>
      <c r="D10" s="12" t="s">
        <v>108</v>
      </c>
      <c r="E10" s="74">
        <v>2786</v>
      </c>
      <c r="F10" s="74">
        <v>4280</v>
      </c>
      <c r="G10" s="74">
        <v>4458</v>
      </c>
      <c r="H10" s="74">
        <v>437</v>
      </c>
      <c r="I10" s="74">
        <v>4895</v>
      </c>
      <c r="J10" s="74"/>
    </row>
    <row r="11" spans="1:10">
      <c r="A11" s="79">
        <v>5</v>
      </c>
      <c r="B11" s="32"/>
      <c r="C11" s="32"/>
      <c r="D11" s="34" t="s">
        <v>62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/>
    </row>
    <row r="12" spans="1:10">
      <c r="A12" s="79">
        <v>6</v>
      </c>
      <c r="B12" s="32">
        <v>2</v>
      </c>
      <c r="C12" s="32"/>
      <c r="D12" s="34" t="s">
        <v>79</v>
      </c>
      <c r="E12" s="74">
        <f t="shared" ref="E12" si="0">SUM(E64)</f>
        <v>108225</v>
      </c>
      <c r="F12" s="74">
        <f>SUM(F64)</f>
        <v>112363</v>
      </c>
      <c r="G12" s="74">
        <f>SUM(G64)</f>
        <v>114488</v>
      </c>
      <c r="H12" s="74">
        <f>SUM(H64)</f>
        <v>-11961</v>
      </c>
      <c r="I12" s="74">
        <f>SUM(I64)</f>
        <v>102527</v>
      </c>
      <c r="J12" s="74">
        <f>SUM(J64)</f>
        <v>16</v>
      </c>
    </row>
    <row r="13" spans="1:10" ht="24.75" customHeight="1">
      <c r="A13" s="79">
        <v>7</v>
      </c>
      <c r="B13" s="32"/>
      <c r="C13" s="32">
        <v>1</v>
      </c>
      <c r="D13" s="12" t="s">
        <v>161</v>
      </c>
      <c r="E13" s="74">
        <f>SUM(E14:E17)</f>
        <v>9120</v>
      </c>
      <c r="F13" s="74">
        <f>SUM(F14:F17)</f>
        <v>5500</v>
      </c>
      <c r="G13" s="74">
        <f>SUM(G14:G17)</f>
        <v>5982</v>
      </c>
      <c r="H13" s="74">
        <v>0</v>
      </c>
      <c r="I13" s="74">
        <f>SUM(I14:I17)</f>
        <v>5982</v>
      </c>
      <c r="J13" s="74">
        <v>0</v>
      </c>
    </row>
    <row r="14" spans="1:10" ht="16.5" customHeight="1">
      <c r="A14" s="79">
        <v>8</v>
      </c>
      <c r="B14" s="32"/>
      <c r="C14" s="32"/>
      <c r="D14" s="12" t="s">
        <v>11</v>
      </c>
      <c r="E14" s="74">
        <v>5869</v>
      </c>
      <c r="F14" s="74">
        <v>3240</v>
      </c>
      <c r="G14" s="74">
        <v>3240</v>
      </c>
      <c r="H14" s="74">
        <v>0</v>
      </c>
      <c r="I14" s="74">
        <v>3240</v>
      </c>
      <c r="J14" s="74"/>
    </row>
    <row r="15" spans="1:10" ht="16.5" customHeight="1">
      <c r="A15" s="79">
        <v>9</v>
      </c>
      <c r="B15" s="32"/>
      <c r="C15" s="32"/>
      <c r="D15" s="12" t="s">
        <v>15</v>
      </c>
      <c r="E15" s="74">
        <v>1597</v>
      </c>
      <c r="F15" s="74">
        <v>875</v>
      </c>
      <c r="G15" s="74">
        <v>875</v>
      </c>
      <c r="H15" s="74">
        <v>0</v>
      </c>
      <c r="I15" s="74">
        <v>875</v>
      </c>
      <c r="J15" s="74"/>
    </row>
    <row r="16" spans="1:10" ht="17.25" customHeight="1">
      <c r="A16" s="79">
        <v>10</v>
      </c>
      <c r="B16" s="32"/>
      <c r="C16" s="32"/>
      <c r="D16" s="12" t="s">
        <v>108</v>
      </c>
      <c r="E16" s="74">
        <v>1654</v>
      </c>
      <c r="F16" s="74">
        <v>1385</v>
      </c>
      <c r="G16" s="74">
        <v>1385</v>
      </c>
      <c r="H16" s="74">
        <v>0</v>
      </c>
      <c r="I16" s="74">
        <v>1385</v>
      </c>
      <c r="J16" s="74"/>
    </row>
    <row r="17" spans="1:10" ht="17.25" customHeight="1">
      <c r="A17" s="79">
        <v>11</v>
      </c>
      <c r="B17" s="32"/>
      <c r="C17" s="32"/>
      <c r="D17" s="12" t="s">
        <v>172</v>
      </c>
      <c r="E17" s="74">
        <v>0</v>
      </c>
      <c r="F17" s="74">
        <v>0</v>
      </c>
      <c r="G17" s="74">
        <v>482</v>
      </c>
      <c r="H17" s="74">
        <v>0</v>
      </c>
      <c r="I17" s="74">
        <v>482</v>
      </c>
      <c r="J17" s="74"/>
    </row>
    <row r="18" spans="1:10" ht="24" customHeight="1">
      <c r="A18" s="79">
        <v>12</v>
      </c>
      <c r="B18" s="32"/>
      <c r="C18" s="32">
        <v>2</v>
      </c>
      <c r="D18" s="12" t="s">
        <v>80</v>
      </c>
      <c r="E18" s="74">
        <v>5630</v>
      </c>
      <c r="F18" s="74">
        <v>2500</v>
      </c>
      <c r="G18" s="74">
        <v>2500</v>
      </c>
      <c r="H18" s="74">
        <v>0</v>
      </c>
      <c r="I18" s="74">
        <v>2500</v>
      </c>
      <c r="J18" s="74"/>
    </row>
    <row r="19" spans="1:10" ht="18" customHeight="1">
      <c r="A19" s="79">
        <v>13</v>
      </c>
      <c r="B19" s="32"/>
      <c r="C19" s="32"/>
      <c r="D19" s="12" t="s">
        <v>108</v>
      </c>
      <c r="E19" s="74">
        <v>5630</v>
      </c>
      <c r="F19" s="74">
        <v>2500</v>
      </c>
      <c r="G19" s="74">
        <v>2500</v>
      </c>
      <c r="H19" s="74">
        <v>0</v>
      </c>
      <c r="I19" s="74">
        <v>2500</v>
      </c>
      <c r="J19" s="74"/>
    </row>
    <row r="20" spans="1:10" ht="24" customHeight="1">
      <c r="A20" s="79">
        <v>14</v>
      </c>
      <c r="B20" s="32"/>
      <c r="C20" s="32">
        <v>3</v>
      </c>
      <c r="D20" s="12" t="s">
        <v>81</v>
      </c>
      <c r="E20" s="74">
        <v>440</v>
      </c>
      <c r="F20" s="74">
        <v>160</v>
      </c>
      <c r="G20" s="74">
        <v>475</v>
      </c>
      <c r="H20" s="74">
        <v>0</v>
      </c>
      <c r="I20" s="74">
        <v>475</v>
      </c>
      <c r="J20" s="74"/>
    </row>
    <row r="21" spans="1:10" ht="15.75" customHeight="1">
      <c r="A21" s="79">
        <v>15</v>
      </c>
      <c r="B21" s="32"/>
      <c r="C21" s="32"/>
      <c r="D21" s="12" t="s">
        <v>108</v>
      </c>
      <c r="E21" s="74">
        <v>440</v>
      </c>
      <c r="F21" s="74">
        <v>160</v>
      </c>
      <c r="G21" s="74">
        <v>475</v>
      </c>
      <c r="H21" s="74">
        <v>0</v>
      </c>
      <c r="I21" s="74">
        <v>475</v>
      </c>
      <c r="J21" s="74"/>
    </row>
    <row r="22" spans="1:10" ht="18" customHeight="1">
      <c r="A22" s="79">
        <v>16</v>
      </c>
      <c r="B22" s="32"/>
      <c r="C22" s="32">
        <v>4</v>
      </c>
      <c r="D22" s="12" t="s">
        <v>17</v>
      </c>
      <c r="E22" s="74">
        <v>450</v>
      </c>
      <c r="F22" s="74">
        <v>450</v>
      </c>
      <c r="G22" s="74">
        <v>450</v>
      </c>
      <c r="H22" s="74">
        <v>0</v>
      </c>
      <c r="I22" s="74">
        <v>450</v>
      </c>
      <c r="J22" s="74"/>
    </row>
    <row r="23" spans="1:10" ht="12.75" customHeight="1">
      <c r="A23" s="79">
        <v>17</v>
      </c>
      <c r="B23" s="32"/>
      <c r="C23" s="32"/>
      <c r="D23" s="12" t="s">
        <v>108</v>
      </c>
      <c r="E23" s="74">
        <v>450</v>
      </c>
      <c r="F23" s="74">
        <v>450</v>
      </c>
      <c r="G23" s="74">
        <v>450</v>
      </c>
      <c r="H23" s="74">
        <v>0</v>
      </c>
      <c r="I23" s="74">
        <v>450</v>
      </c>
      <c r="J23" s="74"/>
    </row>
    <row r="24" spans="1:10" ht="25.5" customHeight="1">
      <c r="A24" s="79">
        <v>18</v>
      </c>
      <c r="B24" s="32"/>
      <c r="C24" s="32">
        <v>5</v>
      </c>
      <c r="D24" s="12" t="s">
        <v>109</v>
      </c>
      <c r="E24" s="74">
        <v>1240</v>
      </c>
      <c r="F24" s="74">
        <v>1415</v>
      </c>
      <c r="G24" s="74">
        <v>1756</v>
      </c>
      <c r="H24" s="74">
        <v>-933</v>
      </c>
      <c r="I24" s="74">
        <v>823</v>
      </c>
      <c r="J24" s="74"/>
    </row>
    <row r="25" spans="1:10" ht="18" customHeight="1">
      <c r="A25" s="79">
        <v>19</v>
      </c>
      <c r="B25" s="32"/>
      <c r="C25" s="32"/>
      <c r="D25" s="12" t="s">
        <v>108</v>
      </c>
      <c r="E25" s="74">
        <v>1240</v>
      </c>
      <c r="F25" s="74">
        <v>1415</v>
      </c>
      <c r="G25" s="74">
        <v>1756</v>
      </c>
      <c r="H25" s="74">
        <v>-933</v>
      </c>
      <c r="I25" s="74">
        <v>823</v>
      </c>
      <c r="J25" s="74"/>
    </row>
    <row r="26" spans="1:10" ht="18" customHeight="1">
      <c r="A26" s="79">
        <v>20</v>
      </c>
      <c r="B26" s="32"/>
      <c r="C26" s="32">
        <v>6</v>
      </c>
      <c r="D26" s="12" t="s">
        <v>12</v>
      </c>
      <c r="E26" s="36">
        <v>2700</v>
      </c>
      <c r="F26" s="36">
        <v>3030</v>
      </c>
      <c r="G26" s="36">
        <v>3030</v>
      </c>
      <c r="H26" s="74">
        <v>-615</v>
      </c>
      <c r="I26" s="36">
        <v>2415</v>
      </c>
      <c r="J26" s="36"/>
    </row>
    <row r="27" spans="1:10" ht="18" customHeight="1">
      <c r="A27" s="79">
        <v>21</v>
      </c>
      <c r="B27" s="32"/>
      <c r="C27" s="32"/>
      <c r="D27" s="12" t="s">
        <v>108</v>
      </c>
      <c r="E27" s="36">
        <v>2700</v>
      </c>
      <c r="F27" s="36">
        <v>3030</v>
      </c>
      <c r="G27" s="36">
        <v>3030</v>
      </c>
      <c r="H27" s="74">
        <v>-615</v>
      </c>
      <c r="I27" s="36">
        <v>2415</v>
      </c>
      <c r="J27" s="36"/>
    </row>
    <row r="28" spans="1:10" ht="17.25" customHeight="1">
      <c r="A28" s="79">
        <v>22</v>
      </c>
      <c r="B28" s="32"/>
      <c r="C28" s="32">
        <v>7</v>
      </c>
      <c r="D28" s="12" t="s">
        <v>100</v>
      </c>
      <c r="E28" s="36">
        <f>SUM(E29:E33)</f>
        <v>51329</v>
      </c>
      <c r="F28" s="36">
        <f>SUM(F29:F33)</f>
        <v>55960</v>
      </c>
      <c r="G28" s="36">
        <f>SUM(G29:G33)</f>
        <v>56166</v>
      </c>
      <c r="H28" s="36">
        <f>SUM(H29:H33)</f>
        <v>-8</v>
      </c>
      <c r="I28" s="36">
        <v>56158</v>
      </c>
      <c r="J28" s="36">
        <v>2</v>
      </c>
    </row>
    <row r="29" spans="1:10" ht="16.5" customHeight="1">
      <c r="A29" s="79">
        <v>23</v>
      </c>
      <c r="B29" s="32"/>
      <c r="C29" s="32"/>
      <c r="D29" s="12" t="s">
        <v>11</v>
      </c>
      <c r="E29" s="36">
        <v>2932</v>
      </c>
      <c r="F29" s="36">
        <v>3658</v>
      </c>
      <c r="G29" s="36">
        <v>3820</v>
      </c>
      <c r="H29" s="36">
        <v>0</v>
      </c>
      <c r="I29" s="36">
        <v>3820</v>
      </c>
      <c r="J29" s="36"/>
    </row>
    <row r="30" spans="1:10" ht="14.25" customHeight="1">
      <c r="A30" s="79">
        <v>24</v>
      </c>
      <c r="B30" s="32"/>
      <c r="C30" s="32"/>
      <c r="D30" s="12" t="s">
        <v>15</v>
      </c>
      <c r="E30" s="36">
        <v>783</v>
      </c>
      <c r="F30" s="36">
        <v>1005</v>
      </c>
      <c r="G30" s="36">
        <v>1049</v>
      </c>
      <c r="H30" s="36">
        <v>0</v>
      </c>
      <c r="I30" s="36">
        <v>1049</v>
      </c>
      <c r="J30" s="36"/>
    </row>
    <row r="31" spans="1:10" ht="12" customHeight="1">
      <c r="A31" s="79">
        <v>25</v>
      </c>
      <c r="B31" s="32"/>
      <c r="C31" s="32"/>
      <c r="D31" s="12" t="s">
        <v>108</v>
      </c>
      <c r="E31" s="36">
        <v>2042</v>
      </c>
      <c r="F31" s="36">
        <v>2782</v>
      </c>
      <c r="G31" s="36">
        <v>2782</v>
      </c>
      <c r="H31" s="36">
        <v>0</v>
      </c>
      <c r="I31" s="36">
        <v>2782</v>
      </c>
      <c r="J31" s="36"/>
    </row>
    <row r="32" spans="1:10" ht="13.5" customHeight="1">
      <c r="A32" s="79">
        <v>26</v>
      </c>
      <c r="B32" s="32"/>
      <c r="C32" s="32"/>
      <c r="D32" s="12" t="s">
        <v>172</v>
      </c>
      <c r="E32" s="36">
        <v>45572</v>
      </c>
      <c r="F32" s="36">
        <v>48515</v>
      </c>
      <c r="G32" s="36">
        <v>48515</v>
      </c>
      <c r="H32" s="36">
        <v>-8</v>
      </c>
      <c r="I32" s="36">
        <v>48507</v>
      </c>
      <c r="J32" s="36"/>
    </row>
    <row r="33" spans="1:10" ht="12.75" customHeight="1">
      <c r="A33" s="79">
        <v>27</v>
      </c>
      <c r="B33" s="79"/>
      <c r="C33" s="79"/>
      <c r="D33" s="12" t="s">
        <v>82</v>
      </c>
      <c r="E33" s="36">
        <v>0</v>
      </c>
      <c r="F33" s="36">
        <v>0</v>
      </c>
      <c r="G33" s="36">
        <v>0</v>
      </c>
      <c r="H33" s="36"/>
      <c r="I33" s="36">
        <v>0</v>
      </c>
      <c r="J33" s="36"/>
    </row>
    <row r="34" spans="1:10" ht="15.75" customHeight="1">
      <c r="A34" s="79">
        <v>28</v>
      </c>
      <c r="B34" s="32"/>
      <c r="C34" s="32">
        <v>8</v>
      </c>
      <c r="D34" s="12" t="s">
        <v>85</v>
      </c>
      <c r="E34" s="36">
        <f>SUM(E35:E37)</f>
        <v>10000</v>
      </c>
      <c r="F34" s="36">
        <f>SUM(F35:F37)</f>
        <v>9200</v>
      </c>
      <c r="G34" s="36">
        <f>SUM(G35:G37)</f>
        <v>9872</v>
      </c>
      <c r="H34" s="36">
        <f>SUM(H35:H37)</f>
        <v>-341</v>
      </c>
      <c r="I34" s="36">
        <f>SUM(I35:I37)</f>
        <v>9531</v>
      </c>
      <c r="J34" s="36">
        <v>2</v>
      </c>
    </row>
    <row r="35" spans="1:10" ht="14.25" customHeight="1">
      <c r="A35" s="79">
        <v>29</v>
      </c>
      <c r="B35" s="32"/>
      <c r="C35" s="32"/>
      <c r="D35" s="12" t="s">
        <v>11</v>
      </c>
      <c r="E35" s="36">
        <v>2878</v>
      </c>
      <c r="F35" s="36">
        <v>3187</v>
      </c>
      <c r="G35" s="36">
        <v>3427</v>
      </c>
      <c r="H35" s="36">
        <v>-94</v>
      </c>
      <c r="I35" s="36">
        <v>3333</v>
      </c>
      <c r="J35" s="36"/>
    </row>
    <row r="36" spans="1:10" ht="16.5" customHeight="1">
      <c r="A36" s="79">
        <v>30</v>
      </c>
      <c r="B36" s="32"/>
      <c r="C36" s="32"/>
      <c r="D36" s="12" t="s">
        <v>15</v>
      </c>
      <c r="E36" s="36">
        <v>794</v>
      </c>
      <c r="F36" s="36">
        <v>878</v>
      </c>
      <c r="G36" s="36">
        <v>943</v>
      </c>
      <c r="H36" s="36">
        <v>0</v>
      </c>
      <c r="I36" s="36">
        <v>943</v>
      </c>
      <c r="J36" s="36"/>
    </row>
    <row r="37" spans="1:10" ht="15" customHeight="1">
      <c r="A37" s="79">
        <v>31</v>
      </c>
      <c r="B37" s="32"/>
      <c r="C37" s="32"/>
      <c r="D37" s="12" t="s">
        <v>108</v>
      </c>
      <c r="E37" s="36">
        <v>6328</v>
      </c>
      <c r="F37" s="36">
        <v>5135</v>
      </c>
      <c r="G37" s="36">
        <v>5502</v>
      </c>
      <c r="H37" s="36">
        <v>-247</v>
      </c>
      <c r="I37" s="36">
        <v>5255</v>
      </c>
      <c r="J37" s="36"/>
    </row>
    <row r="38" spans="1:10" ht="16.5" customHeight="1">
      <c r="A38" s="79">
        <v>32</v>
      </c>
      <c r="B38" s="32"/>
      <c r="C38" s="32">
        <v>9</v>
      </c>
      <c r="D38" s="83" t="s">
        <v>86</v>
      </c>
      <c r="E38" s="36">
        <v>570</v>
      </c>
      <c r="F38" s="36">
        <v>570</v>
      </c>
      <c r="G38" s="36">
        <v>570</v>
      </c>
      <c r="H38" s="36">
        <v>0</v>
      </c>
      <c r="I38" s="36">
        <v>570</v>
      </c>
      <c r="J38" s="36"/>
    </row>
    <row r="39" spans="1:10" ht="15" customHeight="1">
      <c r="A39" s="79">
        <v>33</v>
      </c>
      <c r="B39" s="32"/>
      <c r="C39" s="32"/>
      <c r="D39" s="12" t="s">
        <v>108</v>
      </c>
      <c r="E39" s="36">
        <v>570</v>
      </c>
      <c r="F39" s="36">
        <v>570</v>
      </c>
      <c r="G39" s="36">
        <v>570</v>
      </c>
      <c r="H39" s="36">
        <v>0</v>
      </c>
      <c r="I39" s="36">
        <v>570</v>
      </c>
      <c r="J39" s="36"/>
    </row>
    <row r="40" spans="1:10" ht="18" customHeight="1">
      <c r="A40" s="79">
        <v>34</v>
      </c>
      <c r="B40" s="32"/>
      <c r="C40" s="32">
        <v>10</v>
      </c>
      <c r="D40" s="83" t="s">
        <v>87</v>
      </c>
      <c r="E40" s="36">
        <v>405</v>
      </c>
      <c r="F40" s="36">
        <v>405</v>
      </c>
      <c r="G40" s="36">
        <v>405</v>
      </c>
      <c r="H40" s="36">
        <v>0</v>
      </c>
      <c r="I40" s="36">
        <v>405</v>
      </c>
      <c r="J40" s="36"/>
    </row>
    <row r="41" spans="1:10" ht="18" customHeight="1">
      <c r="A41" s="79">
        <v>35</v>
      </c>
      <c r="B41" s="32"/>
      <c r="C41" s="32"/>
      <c r="D41" s="12" t="s">
        <v>108</v>
      </c>
      <c r="E41" s="36">
        <v>405</v>
      </c>
      <c r="F41" s="36">
        <v>405</v>
      </c>
      <c r="G41" s="36">
        <v>405</v>
      </c>
      <c r="H41" s="36">
        <v>0</v>
      </c>
      <c r="I41" s="36">
        <v>405</v>
      </c>
      <c r="J41" s="36"/>
    </row>
    <row r="42" spans="1:10" ht="18" customHeight="1">
      <c r="A42" s="79">
        <v>36</v>
      </c>
      <c r="B42" s="32"/>
      <c r="C42" s="32">
        <v>11</v>
      </c>
      <c r="D42" s="83" t="s">
        <v>88</v>
      </c>
      <c r="E42" s="36">
        <v>827</v>
      </c>
      <c r="F42" s="36">
        <v>827</v>
      </c>
      <c r="G42" s="36">
        <v>827</v>
      </c>
      <c r="H42" s="36">
        <v>0</v>
      </c>
      <c r="I42" s="36">
        <v>827</v>
      </c>
      <c r="J42" s="36"/>
    </row>
    <row r="43" spans="1:10" ht="16.5" customHeight="1">
      <c r="A43" s="79">
        <v>37</v>
      </c>
      <c r="B43" s="32"/>
      <c r="C43" s="32"/>
      <c r="D43" s="12" t="s">
        <v>95</v>
      </c>
      <c r="E43" s="36">
        <v>827</v>
      </c>
      <c r="F43" s="36">
        <v>827</v>
      </c>
      <c r="G43" s="36">
        <v>827</v>
      </c>
      <c r="H43" s="36">
        <v>0</v>
      </c>
      <c r="I43" s="36">
        <v>827</v>
      </c>
      <c r="J43" s="36"/>
    </row>
    <row r="44" spans="1:10" ht="47.25" customHeight="1">
      <c r="A44" s="76" t="s">
        <v>78</v>
      </c>
      <c r="B44" s="75" t="s">
        <v>19</v>
      </c>
      <c r="C44" s="71" t="s">
        <v>63</v>
      </c>
      <c r="D44" s="30" t="s">
        <v>1</v>
      </c>
      <c r="E44" s="29" t="s">
        <v>160</v>
      </c>
      <c r="F44" s="29" t="s">
        <v>184</v>
      </c>
      <c r="G44" s="29" t="s">
        <v>201</v>
      </c>
      <c r="H44" s="29" t="s">
        <v>202</v>
      </c>
      <c r="I44" s="29" t="s">
        <v>201</v>
      </c>
      <c r="J44" s="75" t="s">
        <v>14</v>
      </c>
    </row>
    <row r="45" spans="1:10" ht="16.5" customHeight="1">
      <c r="A45" s="79">
        <v>38</v>
      </c>
      <c r="B45" s="41"/>
      <c r="C45" s="41">
        <v>12</v>
      </c>
      <c r="D45" s="34" t="s">
        <v>105</v>
      </c>
      <c r="E45" s="36">
        <f t="shared" ref="E45" si="1">SUM(E46:E48)</f>
        <v>3800</v>
      </c>
      <c r="F45" s="36">
        <f t="shared" ref="F45:I45" si="2">SUM(F46:F48)</f>
        <v>5060</v>
      </c>
      <c r="G45" s="36">
        <f t="shared" ref="G45" si="3">SUM(G46:G48)</f>
        <v>5169</v>
      </c>
      <c r="H45" s="36">
        <f t="shared" si="2"/>
        <v>-840</v>
      </c>
      <c r="I45" s="36">
        <f t="shared" si="2"/>
        <v>4329</v>
      </c>
      <c r="J45" s="65">
        <v>1</v>
      </c>
    </row>
    <row r="46" spans="1:10" ht="16.5" customHeight="1">
      <c r="A46" s="79">
        <v>39</v>
      </c>
      <c r="B46" s="41"/>
      <c r="C46" s="41"/>
      <c r="D46" s="34" t="s">
        <v>11</v>
      </c>
      <c r="E46" s="36">
        <v>2434</v>
      </c>
      <c r="F46" s="36">
        <v>3392</v>
      </c>
      <c r="G46" s="36">
        <v>3478</v>
      </c>
      <c r="H46" s="36">
        <v>-661</v>
      </c>
      <c r="I46" s="36">
        <v>2817</v>
      </c>
      <c r="J46" s="65"/>
    </row>
    <row r="47" spans="1:10" ht="16.5" customHeight="1">
      <c r="A47" s="79">
        <v>40</v>
      </c>
      <c r="B47" s="41"/>
      <c r="C47" s="41"/>
      <c r="D47" s="34" t="s">
        <v>107</v>
      </c>
      <c r="E47" s="36">
        <v>665</v>
      </c>
      <c r="F47" s="36">
        <v>924</v>
      </c>
      <c r="G47" s="36">
        <v>947</v>
      </c>
      <c r="H47" s="36">
        <v>-179</v>
      </c>
      <c r="I47" s="36">
        <v>768</v>
      </c>
      <c r="J47" s="65"/>
    </row>
    <row r="48" spans="1:10" ht="16.5" customHeight="1">
      <c r="A48" s="79">
        <v>41</v>
      </c>
      <c r="B48" s="41"/>
      <c r="C48" s="41"/>
      <c r="D48" s="34" t="s">
        <v>108</v>
      </c>
      <c r="E48" s="36">
        <v>701</v>
      </c>
      <c r="F48" s="36">
        <v>744</v>
      </c>
      <c r="G48" s="36">
        <v>744</v>
      </c>
      <c r="H48" s="36">
        <v>0</v>
      </c>
      <c r="I48" s="36">
        <v>744</v>
      </c>
      <c r="J48" s="65"/>
    </row>
    <row r="49" spans="1:10" ht="16.5" customHeight="1">
      <c r="A49" s="79">
        <v>42</v>
      </c>
      <c r="B49" s="79"/>
      <c r="C49" s="79">
        <v>13</v>
      </c>
      <c r="D49" s="12" t="s">
        <v>197</v>
      </c>
      <c r="E49" s="36">
        <v>0</v>
      </c>
      <c r="F49" s="36">
        <f t="shared" ref="F49:I49" si="4">SUM(F50:F52)</f>
        <v>3341</v>
      </c>
      <c r="G49" s="36">
        <f t="shared" ref="G49" si="5">SUM(G50:G52)</f>
        <v>3341</v>
      </c>
      <c r="H49" s="36">
        <v>0</v>
      </c>
      <c r="I49" s="36">
        <f t="shared" si="4"/>
        <v>3341</v>
      </c>
      <c r="J49" s="65">
        <v>1</v>
      </c>
    </row>
    <row r="50" spans="1:10" ht="16.5" customHeight="1">
      <c r="A50" s="79">
        <v>43</v>
      </c>
      <c r="B50" s="79"/>
      <c r="C50" s="79"/>
      <c r="D50" s="12" t="s">
        <v>11</v>
      </c>
      <c r="E50" s="36">
        <v>0</v>
      </c>
      <c r="F50" s="36">
        <v>1836</v>
      </c>
      <c r="G50" s="36">
        <v>1836</v>
      </c>
      <c r="H50" s="36">
        <v>0</v>
      </c>
      <c r="I50" s="36">
        <v>1836</v>
      </c>
      <c r="J50" s="65"/>
    </row>
    <row r="51" spans="1:10" ht="16.5" customHeight="1">
      <c r="A51" s="79">
        <v>44</v>
      </c>
      <c r="B51" s="79"/>
      <c r="C51" s="79"/>
      <c r="D51" s="12" t="s">
        <v>15</v>
      </c>
      <c r="E51" s="36">
        <v>0</v>
      </c>
      <c r="F51" s="36">
        <v>505</v>
      </c>
      <c r="G51" s="36">
        <v>505</v>
      </c>
      <c r="H51" s="36">
        <v>0</v>
      </c>
      <c r="I51" s="36">
        <v>505</v>
      </c>
      <c r="J51" s="65"/>
    </row>
    <row r="52" spans="1:10" ht="16.5" customHeight="1">
      <c r="A52" s="79">
        <v>45</v>
      </c>
      <c r="B52" s="79"/>
      <c r="C52" s="79"/>
      <c r="D52" s="12" t="s">
        <v>108</v>
      </c>
      <c r="E52" s="36">
        <v>0</v>
      </c>
      <c r="F52" s="36">
        <v>1000</v>
      </c>
      <c r="G52" s="36">
        <v>1000</v>
      </c>
      <c r="H52" s="36">
        <v>0</v>
      </c>
      <c r="I52" s="36">
        <v>1000</v>
      </c>
      <c r="J52" s="65"/>
    </row>
    <row r="53" spans="1:10" ht="18.75" customHeight="1">
      <c r="A53" s="79">
        <v>46</v>
      </c>
      <c r="B53" s="32"/>
      <c r="C53" s="32">
        <v>14</v>
      </c>
      <c r="D53" s="12" t="s">
        <v>89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/>
    </row>
    <row r="54" spans="1:10" ht="18.75" customHeight="1">
      <c r="A54" s="79">
        <v>47</v>
      </c>
      <c r="B54" s="32"/>
      <c r="C54" s="32"/>
      <c r="D54" s="12" t="s">
        <v>172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/>
    </row>
    <row r="55" spans="1:10" ht="15.75" customHeight="1">
      <c r="A55" s="79">
        <v>48</v>
      </c>
      <c r="B55" s="32"/>
      <c r="C55" s="32">
        <v>15</v>
      </c>
      <c r="D55" s="12" t="s">
        <v>13</v>
      </c>
      <c r="E55" s="36">
        <f t="shared" ref="E55" si="6">SUM(E56:E57)</f>
        <v>8774</v>
      </c>
      <c r="F55" s="36">
        <f t="shared" ref="F55:I55" si="7">SUM(F56:F57)</f>
        <v>14000</v>
      </c>
      <c r="G55" s="36">
        <f t="shared" ref="G55:H55" si="8">SUM(G56:G57)</f>
        <v>14000</v>
      </c>
      <c r="H55" s="36">
        <f t="shared" si="8"/>
        <v>-5845</v>
      </c>
      <c r="I55" s="36">
        <f t="shared" si="7"/>
        <v>8155</v>
      </c>
      <c r="J55" s="36">
        <v>10</v>
      </c>
    </row>
    <row r="56" spans="1:10" ht="18" customHeight="1">
      <c r="A56" s="79">
        <v>49</v>
      </c>
      <c r="B56" s="32"/>
      <c r="C56" s="32"/>
      <c r="D56" s="12" t="s">
        <v>11</v>
      </c>
      <c r="E56" s="36">
        <v>7730</v>
      </c>
      <c r="F56" s="36">
        <v>12335</v>
      </c>
      <c r="G56" s="36">
        <v>12335</v>
      </c>
      <c r="H56" s="36">
        <v>-5055</v>
      </c>
      <c r="I56" s="36">
        <v>7280</v>
      </c>
      <c r="J56" s="36"/>
    </row>
    <row r="57" spans="1:10">
      <c r="A57" s="79">
        <v>50</v>
      </c>
      <c r="B57" s="32"/>
      <c r="C57" s="32"/>
      <c r="D57" s="12" t="s">
        <v>15</v>
      </c>
      <c r="E57" s="36">
        <v>1044</v>
      </c>
      <c r="F57" s="36">
        <v>1665</v>
      </c>
      <c r="G57" s="36">
        <v>1665</v>
      </c>
      <c r="H57" s="36">
        <v>-790</v>
      </c>
      <c r="I57" s="36">
        <v>875</v>
      </c>
      <c r="J57" s="36"/>
    </row>
    <row r="58" spans="1:10" ht="26.25" customHeight="1">
      <c r="A58" s="79">
        <v>51</v>
      </c>
      <c r="B58" s="32"/>
      <c r="C58" s="32">
        <v>16</v>
      </c>
      <c r="D58" s="12" t="s">
        <v>90</v>
      </c>
      <c r="E58" s="36">
        <f>SUM(E59:E61)</f>
        <v>10940</v>
      </c>
      <c r="F58" s="36">
        <f>SUM(F59:F61)</f>
        <v>7945</v>
      </c>
      <c r="G58" s="36">
        <f>SUM(G59:G61)</f>
        <v>7945</v>
      </c>
      <c r="H58" s="36">
        <f>SUM(H59:H61)</f>
        <v>-3140</v>
      </c>
      <c r="I58" s="36">
        <f>SUM(I59:I61)</f>
        <v>7945</v>
      </c>
      <c r="J58" s="36"/>
    </row>
    <row r="59" spans="1:10">
      <c r="A59" s="79">
        <v>52</v>
      </c>
      <c r="B59" s="79"/>
      <c r="C59" s="79"/>
      <c r="D59" s="12" t="s">
        <v>164</v>
      </c>
      <c r="E59" s="36">
        <v>1830</v>
      </c>
      <c r="F59" s="36">
        <v>1645</v>
      </c>
      <c r="G59" s="36">
        <v>1645</v>
      </c>
      <c r="H59" s="36">
        <v>90</v>
      </c>
      <c r="I59" s="36">
        <v>1645</v>
      </c>
      <c r="J59" s="36"/>
    </row>
    <row r="60" spans="1:10">
      <c r="A60" s="79">
        <v>53</v>
      </c>
      <c r="B60" s="79"/>
      <c r="C60" s="79"/>
      <c r="D60" s="12" t="s">
        <v>165</v>
      </c>
      <c r="E60" s="36">
        <v>3810</v>
      </c>
      <c r="F60" s="36">
        <v>3000</v>
      </c>
      <c r="G60" s="36">
        <v>3000</v>
      </c>
      <c r="H60" s="36">
        <v>-1520</v>
      </c>
      <c r="I60" s="36">
        <v>3000</v>
      </c>
      <c r="J60" s="36"/>
    </row>
    <row r="61" spans="1:10">
      <c r="A61" s="79">
        <v>54</v>
      </c>
      <c r="B61" s="79"/>
      <c r="C61" s="79"/>
      <c r="D61" s="12" t="s">
        <v>166</v>
      </c>
      <c r="E61" s="36">
        <v>5300</v>
      </c>
      <c r="F61" s="36">
        <v>3300</v>
      </c>
      <c r="G61" s="36">
        <v>3300</v>
      </c>
      <c r="H61" s="36">
        <v>-1710</v>
      </c>
      <c r="I61" s="36">
        <v>3300</v>
      </c>
      <c r="J61" s="36"/>
    </row>
    <row r="62" spans="1:10">
      <c r="A62" s="79">
        <v>55</v>
      </c>
      <c r="B62" s="32"/>
      <c r="C62" s="32">
        <v>17</v>
      </c>
      <c r="D62" s="12" t="s">
        <v>162</v>
      </c>
      <c r="E62" s="36">
        <v>2000</v>
      </c>
      <c r="F62" s="36">
        <v>2000</v>
      </c>
      <c r="G62" s="36">
        <v>2000</v>
      </c>
      <c r="H62" s="36">
        <v>0</v>
      </c>
      <c r="I62" s="36">
        <v>2000</v>
      </c>
      <c r="J62" s="36"/>
    </row>
    <row r="63" spans="1:10">
      <c r="A63" s="79">
        <v>56</v>
      </c>
      <c r="B63" s="32"/>
      <c r="C63" s="32"/>
      <c r="D63" s="12" t="s">
        <v>163</v>
      </c>
      <c r="E63" s="36">
        <v>2000</v>
      </c>
      <c r="F63" s="36">
        <v>2000</v>
      </c>
      <c r="G63" s="36">
        <v>2000</v>
      </c>
      <c r="H63" s="36">
        <v>-239</v>
      </c>
      <c r="I63" s="36">
        <v>2000</v>
      </c>
      <c r="J63" s="65"/>
    </row>
    <row r="64" spans="1:10" ht="15.75" customHeight="1">
      <c r="A64" s="79">
        <v>57</v>
      </c>
      <c r="B64" s="32"/>
      <c r="C64" s="32"/>
      <c r="D64" s="12" t="s">
        <v>198</v>
      </c>
      <c r="E64" s="36">
        <f>SUM(E65:E70)</f>
        <v>108225</v>
      </c>
      <c r="F64" s="36">
        <f>SUM(F65:F70)</f>
        <v>112363</v>
      </c>
      <c r="G64" s="36">
        <f>SUM(G65:G70)</f>
        <v>114488</v>
      </c>
      <c r="H64" s="36">
        <f>SUM(H65:H70)</f>
        <v>-11961</v>
      </c>
      <c r="I64" s="36">
        <v>102527</v>
      </c>
      <c r="J64" s="36">
        <f>SUM(J13:J63)</f>
        <v>16</v>
      </c>
    </row>
    <row r="65" spans="1:10" ht="15.75" customHeight="1">
      <c r="A65" s="79">
        <v>58</v>
      </c>
      <c r="B65" s="32"/>
      <c r="C65" s="32"/>
      <c r="D65" s="12" t="s">
        <v>11</v>
      </c>
      <c r="E65" s="36">
        <v>21843</v>
      </c>
      <c r="F65" s="36">
        <v>27648</v>
      </c>
      <c r="G65" s="36">
        <v>28136</v>
      </c>
      <c r="H65" s="36">
        <v>-5810</v>
      </c>
      <c r="I65" s="36">
        <v>28136</v>
      </c>
      <c r="J65" s="36"/>
    </row>
    <row r="66" spans="1:10" ht="15.75" customHeight="1">
      <c r="A66" s="79">
        <v>59</v>
      </c>
      <c r="B66" s="32"/>
      <c r="C66" s="32"/>
      <c r="D66" s="12" t="s">
        <v>15</v>
      </c>
      <c r="E66" s="36">
        <v>4883</v>
      </c>
      <c r="F66" s="36">
        <v>5852</v>
      </c>
      <c r="G66" s="36">
        <v>5984</v>
      </c>
      <c r="H66" s="36">
        <v>-969</v>
      </c>
      <c r="I66" s="36">
        <v>5984</v>
      </c>
      <c r="J66" s="36"/>
    </row>
    <row r="67" spans="1:10" ht="17.25" customHeight="1">
      <c r="A67" s="79">
        <v>60</v>
      </c>
      <c r="B67" s="32"/>
      <c r="C67" s="32"/>
      <c r="D67" s="12" t="s">
        <v>108</v>
      </c>
      <c r="E67" s="36">
        <v>22160</v>
      </c>
      <c r="F67" s="36">
        <v>19576</v>
      </c>
      <c r="G67" s="36">
        <v>20599</v>
      </c>
      <c r="H67" s="36">
        <v>-1795</v>
      </c>
      <c r="I67" s="36">
        <v>20599</v>
      </c>
      <c r="J67" s="36"/>
    </row>
    <row r="68" spans="1:10" ht="17.25" customHeight="1">
      <c r="A68" s="79">
        <v>61</v>
      </c>
      <c r="B68" s="79"/>
      <c r="C68" s="79"/>
      <c r="D68" s="12" t="s">
        <v>163</v>
      </c>
      <c r="E68" s="36">
        <v>12940</v>
      </c>
      <c r="F68" s="36">
        <v>9945</v>
      </c>
      <c r="G68" s="36">
        <v>9945</v>
      </c>
      <c r="H68" s="36">
        <v>-3379</v>
      </c>
      <c r="I68" s="36">
        <v>9945</v>
      </c>
      <c r="J68" s="36"/>
    </row>
    <row r="69" spans="1:10" ht="15.75" customHeight="1">
      <c r="A69" s="79">
        <v>62</v>
      </c>
      <c r="B69" s="32"/>
      <c r="C69" s="32"/>
      <c r="D69" s="12" t="s">
        <v>172</v>
      </c>
      <c r="E69" s="36">
        <v>46399</v>
      </c>
      <c r="F69" s="36">
        <v>49342</v>
      </c>
      <c r="G69" s="36">
        <v>49824</v>
      </c>
      <c r="H69" s="36">
        <v>-8</v>
      </c>
      <c r="I69" s="36">
        <v>49824</v>
      </c>
      <c r="J69" s="36"/>
    </row>
    <row r="70" spans="1:10">
      <c r="A70" s="79">
        <v>63</v>
      </c>
      <c r="B70" s="62"/>
      <c r="C70" s="62"/>
      <c r="D70" s="12" t="s">
        <v>82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65"/>
    </row>
    <row r="71" spans="1:10">
      <c r="A71" s="79">
        <v>64</v>
      </c>
      <c r="B71" s="32">
        <v>3</v>
      </c>
      <c r="C71" s="32"/>
      <c r="D71" s="12" t="s">
        <v>96</v>
      </c>
      <c r="E71" s="36">
        <f>SUM(E72:E74)</f>
        <v>38823</v>
      </c>
      <c r="F71" s="36">
        <f>SUM(F72:F74)</f>
        <v>16200</v>
      </c>
      <c r="G71" s="36">
        <f>SUM(G72:G74)</f>
        <v>16200</v>
      </c>
      <c r="H71" s="36">
        <f>SUM(H72:H74)</f>
        <v>-4964</v>
      </c>
      <c r="I71" s="36">
        <f>SUM(I72:I74)</f>
        <v>11236</v>
      </c>
      <c r="J71" s="65"/>
    </row>
    <row r="72" spans="1:10">
      <c r="A72" s="79">
        <v>65</v>
      </c>
      <c r="B72" s="32"/>
      <c r="C72" s="32">
        <v>1</v>
      </c>
      <c r="D72" s="34" t="s">
        <v>84</v>
      </c>
      <c r="E72" s="36">
        <v>19723</v>
      </c>
      <c r="F72" s="36">
        <v>12700</v>
      </c>
      <c r="G72" s="36">
        <v>12700</v>
      </c>
      <c r="H72" s="36">
        <v>-2127</v>
      </c>
      <c r="I72" s="36">
        <v>10573</v>
      </c>
      <c r="J72" s="65"/>
    </row>
    <row r="73" spans="1:10">
      <c r="A73" s="79">
        <v>67</v>
      </c>
      <c r="B73" s="32"/>
      <c r="C73" s="32">
        <v>2</v>
      </c>
      <c r="D73" s="12" t="s">
        <v>83</v>
      </c>
      <c r="E73" s="36">
        <v>18100</v>
      </c>
      <c r="F73" s="36">
        <v>2500</v>
      </c>
      <c r="G73" s="36">
        <v>2500</v>
      </c>
      <c r="H73" s="36">
        <v>-1837</v>
      </c>
      <c r="I73" s="36">
        <v>663</v>
      </c>
      <c r="J73" s="65"/>
    </row>
    <row r="74" spans="1:10">
      <c r="A74" s="79">
        <v>68</v>
      </c>
      <c r="B74" s="32"/>
      <c r="C74" s="32">
        <v>4</v>
      </c>
      <c r="D74" s="34" t="s">
        <v>92</v>
      </c>
      <c r="E74" s="36">
        <v>1000</v>
      </c>
      <c r="F74" s="36">
        <v>1000</v>
      </c>
      <c r="G74" s="36">
        <v>1000</v>
      </c>
      <c r="H74" s="36">
        <v>-1000</v>
      </c>
      <c r="I74" s="36">
        <v>0</v>
      </c>
      <c r="J74" s="65"/>
    </row>
    <row r="75" spans="1:10">
      <c r="A75" s="79">
        <v>69</v>
      </c>
      <c r="B75" s="32">
        <v>4</v>
      </c>
      <c r="C75" s="32"/>
      <c r="D75" s="12" t="s">
        <v>93</v>
      </c>
      <c r="E75" s="36">
        <v>16000</v>
      </c>
      <c r="F75" s="36">
        <v>53468</v>
      </c>
      <c r="G75" s="36">
        <v>90424</v>
      </c>
      <c r="H75" s="36">
        <v>30853</v>
      </c>
      <c r="I75" s="36">
        <v>121277</v>
      </c>
      <c r="J75" s="65"/>
    </row>
    <row r="76" spans="1:10">
      <c r="A76" s="79">
        <v>70</v>
      </c>
      <c r="B76" s="32"/>
      <c r="C76" s="32"/>
      <c r="D76" s="12" t="s">
        <v>199</v>
      </c>
      <c r="E76" s="36">
        <f>SUM(E7+E12)</f>
        <v>151277</v>
      </c>
      <c r="F76" s="36">
        <f>SUM(F7+F12)</f>
        <v>160332</v>
      </c>
      <c r="G76" s="36">
        <f>SUM(G7+G12)</f>
        <v>166082</v>
      </c>
      <c r="H76" s="36">
        <v>0</v>
      </c>
      <c r="I76" s="36">
        <f>SUM(I7+I12)</f>
        <v>154121</v>
      </c>
      <c r="J76" s="36"/>
    </row>
    <row r="77" spans="1:10">
      <c r="A77" s="79">
        <v>71</v>
      </c>
      <c r="B77" s="32"/>
      <c r="C77" s="32"/>
      <c r="D77" s="12" t="s">
        <v>11</v>
      </c>
      <c r="E77" s="36">
        <v>53575</v>
      </c>
      <c r="F77" s="36">
        <v>62132</v>
      </c>
      <c r="G77" s="36">
        <v>65329</v>
      </c>
      <c r="H77" s="36">
        <v>-6278</v>
      </c>
      <c r="I77" s="36">
        <v>59051</v>
      </c>
      <c r="J77" s="36"/>
    </row>
    <row r="78" spans="1:10">
      <c r="A78" s="79">
        <v>72</v>
      </c>
      <c r="B78" s="32"/>
      <c r="C78" s="32"/>
      <c r="D78" s="12" t="s">
        <v>15</v>
      </c>
      <c r="E78" s="36">
        <v>13417</v>
      </c>
      <c r="F78" s="36">
        <v>15057</v>
      </c>
      <c r="G78" s="36">
        <v>15927</v>
      </c>
      <c r="H78" s="36">
        <v>-938</v>
      </c>
      <c r="I78" s="36">
        <v>14989</v>
      </c>
      <c r="J78" s="36"/>
    </row>
    <row r="79" spans="1:10">
      <c r="A79" s="79">
        <v>73</v>
      </c>
      <c r="B79" s="32"/>
      <c r="C79" s="32"/>
      <c r="D79" s="12" t="s">
        <v>108</v>
      </c>
      <c r="E79" s="36">
        <v>24946</v>
      </c>
      <c r="F79" s="36">
        <v>23856</v>
      </c>
      <c r="G79" s="36">
        <v>25057</v>
      </c>
      <c r="H79" s="36">
        <v>-1358</v>
      </c>
      <c r="I79" s="36">
        <v>23699</v>
      </c>
      <c r="J79" s="36"/>
    </row>
    <row r="80" spans="1:10">
      <c r="A80" s="79">
        <v>74</v>
      </c>
      <c r="B80" s="79"/>
      <c r="C80" s="79"/>
      <c r="D80" s="12" t="s">
        <v>163</v>
      </c>
      <c r="E80" s="36">
        <v>12940</v>
      </c>
      <c r="F80" s="36">
        <v>9945</v>
      </c>
      <c r="G80" s="36">
        <v>9945</v>
      </c>
      <c r="H80" s="36">
        <v>-3379</v>
      </c>
      <c r="I80" s="36">
        <v>6566</v>
      </c>
      <c r="J80" s="36"/>
    </row>
    <row r="81" spans="1:10">
      <c r="A81" s="79">
        <v>75</v>
      </c>
      <c r="B81" s="32"/>
      <c r="C81" s="32"/>
      <c r="D81" s="12" t="s">
        <v>172</v>
      </c>
      <c r="E81" s="36">
        <v>46399</v>
      </c>
      <c r="F81" s="36">
        <v>49342</v>
      </c>
      <c r="G81" s="36">
        <v>49824</v>
      </c>
      <c r="H81" s="36">
        <v>-8</v>
      </c>
      <c r="I81" s="36">
        <v>49816</v>
      </c>
      <c r="J81" s="36"/>
    </row>
    <row r="82" spans="1:10">
      <c r="A82" s="79">
        <v>76</v>
      </c>
      <c r="B82" s="32"/>
      <c r="C82" s="32"/>
      <c r="D82" s="34" t="s">
        <v>84</v>
      </c>
      <c r="E82" s="36">
        <v>19723</v>
      </c>
      <c r="F82" s="36">
        <v>12700</v>
      </c>
      <c r="G82" s="36">
        <v>12700</v>
      </c>
      <c r="H82" s="36">
        <v>-2127</v>
      </c>
      <c r="I82" s="36">
        <v>10573</v>
      </c>
      <c r="J82" s="36"/>
    </row>
    <row r="83" spans="1:10">
      <c r="A83" s="79">
        <v>77</v>
      </c>
      <c r="B83" s="32"/>
      <c r="C83" s="32"/>
      <c r="D83" s="12" t="s">
        <v>83</v>
      </c>
      <c r="E83" s="36">
        <v>18100</v>
      </c>
      <c r="F83" s="36">
        <v>2500</v>
      </c>
      <c r="G83" s="36">
        <v>2500</v>
      </c>
      <c r="H83" s="36">
        <v>-1837</v>
      </c>
      <c r="I83" s="36">
        <v>663</v>
      </c>
      <c r="J83" s="36"/>
    </row>
    <row r="84" spans="1:10">
      <c r="A84" s="79">
        <v>78</v>
      </c>
      <c r="B84" s="32"/>
      <c r="C84" s="32"/>
      <c r="D84" s="12" t="s">
        <v>91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/>
    </row>
    <row r="85" spans="1:10">
      <c r="A85" s="79">
        <v>79</v>
      </c>
      <c r="B85" s="32"/>
      <c r="C85" s="32"/>
      <c r="D85" s="34" t="s">
        <v>92</v>
      </c>
      <c r="E85" s="36">
        <v>1000</v>
      </c>
      <c r="F85" s="36">
        <v>1000</v>
      </c>
      <c r="G85" s="36">
        <v>1000</v>
      </c>
      <c r="H85" s="36">
        <v>-1000</v>
      </c>
      <c r="I85" s="36">
        <v>0</v>
      </c>
      <c r="J85" s="36"/>
    </row>
    <row r="86" spans="1:10" ht="16.5" customHeight="1">
      <c r="A86" s="79">
        <v>80</v>
      </c>
      <c r="B86" s="32"/>
      <c r="C86" s="32"/>
      <c r="D86" s="12" t="s">
        <v>16</v>
      </c>
      <c r="E86" s="36">
        <v>16000</v>
      </c>
      <c r="F86" s="36">
        <v>53468</v>
      </c>
      <c r="G86" s="36">
        <v>90424</v>
      </c>
      <c r="H86" s="36">
        <v>30853</v>
      </c>
      <c r="I86" s="36">
        <v>121277</v>
      </c>
      <c r="J86" s="36"/>
    </row>
    <row r="87" spans="1:10" ht="16.5" customHeight="1">
      <c r="A87" s="79">
        <v>81</v>
      </c>
      <c r="B87" s="79">
        <v>5</v>
      </c>
      <c r="C87" s="79"/>
      <c r="D87" s="84" t="s">
        <v>142</v>
      </c>
      <c r="E87" s="36">
        <v>0</v>
      </c>
      <c r="F87" s="36">
        <v>0</v>
      </c>
      <c r="G87" s="36">
        <v>5543</v>
      </c>
      <c r="H87" s="36">
        <v>477</v>
      </c>
      <c r="I87" s="36">
        <v>6020</v>
      </c>
      <c r="J87" s="36"/>
    </row>
    <row r="88" spans="1:10">
      <c r="A88" s="79">
        <v>82</v>
      </c>
      <c r="B88" s="32"/>
      <c r="C88" s="32"/>
      <c r="D88" s="12" t="s">
        <v>204</v>
      </c>
      <c r="E88" s="36">
        <f>SUM(E7+E12+E71+E75)</f>
        <v>206100</v>
      </c>
      <c r="F88" s="36">
        <f>SUM(F7+F12+F71+F75)</f>
        <v>230000</v>
      </c>
      <c r="G88" s="36">
        <f>SUM(G7+G12+G71+G75+G87)</f>
        <v>278249</v>
      </c>
      <c r="H88" s="36">
        <f>SUM(H7+H12+H71+H75+H87)</f>
        <v>14405</v>
      </c>
      <c r="I88" s="36">
        <f>SUM(I7+I12+I71+I75+I87)</f>
        <v>292654</v>
      </c>
      <c r="J88" s="36">
        <v>27</v>
      </c>
    </row>
    <row r="89" spans="1:10">
      <c r="A89" s="31"/>
    </row>
    <row r="90" spans="1:10">
      <c r="A90" s="31"/>
    </row>
  </sheetData>
  <mergeCells count="3">
    <mergeCell ref="A1:J1"/>
    <mergeCell ref="A2:J2"/>
    <mergeCell ref="A3:J3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G12" sqref="G12"/>
    </sheetView>
  </sheetViews>
  <sheetFormatPr defaultRowHeight="15"/>
  <cols>
    <col min="1" max="1" width="4.5703125" style="13" customWidth="1"/>
    <col min="2" max="2" width="35.42578125" style="13" customWidth="1"/>
    <col min="3" max="3" width="7.85546875" style="13" customWidth="1"/>
    <col min="4" max="5" width="8.42578125" style="13" customWidth="1"/>
    <col min="6" max="6" width="8" style="13" customWidth="1"/>
    <col min="7" max="7" width="8.28515625" style="13" customWidth="1"/>
    <col min="8" max="16384" width="9.140625" style="13"/>
  </cols>
  <sheetData>
    <row r="1" spans="1:13">
      <c r="A1" s="106"/>
      <c r="B1" s="107"/>
      <c r="C1" s="107"/>
      <c r="D1" s="107"/>
      <c r="E1" s="107"/>
      <c r="F1" s="107"/>
      <c r="G1" s="107"/>
      <c r="H1" s="44"/>
      <c r="I1" s="44"/>
      <c r="J1" s="44"/>
      <c r="K1" s="44"/>
    </row>
    <row r="2" spans="1:13">
      <c r="A2" s="106" t="s">
        <v>136</v>
      </c>
      <c r="B2" s="106"/>
      <c r="C2" s="106"/>
      <c r="D2" s="106"/>
      <c r="E2" s="106"/>
      <c r="F2" s="106"/>
      <c r="G2" s="106"/>
      <c r="H2" s="43"/>
      <c r="I2" s="43"/>
      <c r="J2" s="43"/>
      <c r="K2" s="44"/>
    </row>
    <row r="3" spans="1:13">
      <c r="A3" s="106" t="s">
        <v>178</v>
      </c>
      <c r="B3" s="106"/>
      <c r="C3" s="106"/>
      <c r="D3" s="106"/>
      <c r="E3" s="106"/>
      <c r="F3" s="106"/>
      <c r="G3" s="106"/>
      <c r="H3" s="43"/>
      <c r="I3" s="43"/>
      <c r="J3" s="43"/>
      <c r="K3" s="43"/>
    </row>
    <row r="4" spans="1:13">
      <c r="A4" s="43"/>
      <c r="B4" s="106" t="s">
        <v>208</v>
      </c>
      <c r="C4" s="106"/>
      <c r="D4" s="106"/>
      <c r="E4" s="106"/>
      <c r="F4" s="106"/>
      <c r="G4" s="106"/>
      <c r="H4" s="43"/>
      <c r="I4" s="43"/>
      <c r="J4" s="43"/>
      <c r="K4" s="43"/>
      <c r="L4" s="43"/>
      <c r="M4" s="43"/>
    </row>
    <row r="5" spans="1:13">
      <c r="A5" s="130"/>
      <c r="B5" s="130"/>
      <c r="C5" s="130"/>
      <c r="D5" s="130"/>
      <c r="E5" s="130"/>
      <c r="F5" s="130"/>
      <c r="G5" s="130"/>
    </row>
    <row r="6" spans="1:13">
      <c r="A6" s="130"/>
      <c r="B6" s="130"/>
      <c r="C6" s="130"/>
      <c r="D6" s="130"/>
      <c r="E6" s="130"/>
      <c r="F6" s="130"/>
      <c r="G6" s="130"/>
    </row>
    <row r="7" spans="1:13">
      <c r="A7" s="46"/>
      <c r="B7" s="46"/>
      <c r="C7" s="46"/>
      <c r="D7" s="96"/>
      <c r="E7" s="104"/>
      <c r="F7" s="96"/>
      <c r="G7" s="46"/>
    </row>
    <row r="8" spans="1:13">
      <c r="A8" s="46"/>
      <c r="B8" s="46"/>
      <c r="C8" s="46"/>
      <c r="D8" s="96"/>
      <c r="E8" s="104"/>
      <c r="F8" s="96"/>
      <c r="G8" s="46"/>
    </row>
    <row r="9" spans="1:13">
      <c r="A9" s="1"/>
      <c r="B9" s="130" t="s">
        <v>97</v>
      </c>
      <c r="C9" s="130"/>
      <c r="D9" s="130"/>
      <c r="E9" s="130"/>
      <c r="F9" s="130"/>
      <c r="G9" s="130"/>
      <c r="H9" s="130"/>
    </row>
    <row r="10" spans="1:13">
      <c r="A10" s="1"/>
      <c r="B10" s="130" t="s">
        <v>183</v>
      </c>
      <c r="C10" s="130"/>
      <c r="D10" s="130"/>
      <c r="E10" s="130"/>
      <c r="F10" s="130"/>
      <c r="G10" s="130"/>
      <c r="H10" s="130"/>
    </row>
    <row r="11" spans="1:13">
      <c r="A11" s="1"/>
      <c r="B11" s="90"/>
      <c r="C11" s="90"/>
      <c r="D11" s="96"/>
      <c r="E11" s="104"/>
      <c r="F11" s="96"/>
      <c r="G11" s="90" t="s">
        <v>179</v>
      </c>
      <c r="H11" s="90"/>
    </row>
    <row r="12" spans="1:13" ht="71.25" customHeight="1">
      <c r="A12" s="14" t="s">
        <v>0</v>
      </c>
      <c r="B12" s="11" t="s">
        <v>1</v>
      </c>
      <c r="C12" s="137" t="s">
        <v>160</v>
      </c>
      <c r="D12" s="137" t="s">
        <v>184</v>
      </c>
      <c r="E12" s="137" t="s">
        <v>201</v>
      </c>
      <c r="F12" s="137" t="s">
        <v>202</v>
      </c>
      <c r="G12" s="137" t="s">
        <v>209</v>
      </c>
    </row>
    <row r="13" spans="1:13">
      <c r="A13" s="45" t="s">
        <v>3</v>
      </c>
      <c r="B13" s="66" t="s">
        <v>4</v>
      </c>
      <c r="C13" s="79" t="s">
        <v>5</v>
      </c>
      <c r="D13" s="79" t="s">
        <v>6</v>
      </c>
      <c r="E13" s="79" t="s">
        <v>7</v>
      </c>
      <c r="F13" s="79" t="s">
        <v>8</v>
      </c>
      <c r="G13" s="79" t="s">
        <v>9</v>
      </c>
    </row>
    <row r="14" spans="1:13">
      <c r="A14" s="45">
        <v>1</v>
      </c>
      <c r="B14" s="11" t="s">
        <v>121</v>
      </c>
      <c r="C14" s="37"/>
      <c r="D14" s="37"/>
      <c r="E14" s="37"/>
      <c r="F14" s="37"/>
      <c r="G14" s="37"/>
    </row>
    <row r="15" spans="1:13" ht="24.75">
      <c r="A15" s="79">
        <v>2</v>
      </c>
      <c r="B15" s="12" t="s">
        <v>185</v>
      </c>
      <c r="C15" s="19">
        <v>1600</v>
      </c>
      <c r="D15" s="19">
        <v>1629</v>
      </c>
      <c r="E15" s="19">
        <v>1629</v>
      </c>
      <c r="F15" s="35">
        <v>217</v>
      </c>
      <c r="G15" s="19">
        <v>1846</v>
      </c>
    </row>
    <row r="16" spans="1:13" ht="24.75">
      <c r="A16" s="79">
        <v>3</v>
      </c>
      <c r="B16" s="12" t="s">
        <v>170</v>
      </c>
      <c r="C16" s="19">
        <v>827</v>
      </c>
      <c r="D16" s="19">
        <v>827</v>
      </c>
      <c r="E16" s="19">
        <v>827</v>
      </c>
      <c r="F16" s="35">
        <v>-99</v>
      </c>
      <c r="G16" s="19">
        <v>728</v>
      </c>
    </row>
    <row r="17" spans="1:7" ht="24.75">
      <c r="A17" s="79">
        <v>4</v>
      </c>
      <c r="B17" s="12" t="s">
        <v>171</v>
      </c>
      <c r="C17" s="19">
        <v>42580</v>
      </c>
      <c r="D17" s="19">
        <v>44844</v>
      </c>
      <c r="E17" s="19">
        <v>44844</v>
      </c>
      <c r="F17" s="35">
        <v>304</v>
      </c>
      <c r="G17" s="19">
        <v>45148</v>
      </c>
    </row>
    <row r="18" spans="1:7">
      <c r="A18" s="79">
        <v>5</v>
      </c>
      <c r="B18" s="12" t="s">
        <v>122</v>
      </c>
      <c r="C18" s="19">
        <v>492</v>
      </c>
      <c r="D18" s="19">
        <v>492</v>
      </c>
      <c r="E18" s="19">
        <v>492</v>
      </c>
      <c r="F18" s="19">
        <v>0</v>
      </c>
      <c r="G18" s="19">
        <v>492</v>
      </c>
    </row>
    <row r="19" spans="1:7">
      <c r="A19" s="79">
        <v>6</v>
      </c>
      <c r="B19" s="12" t="s">
        <v>200</v>
      </c>
      <c r="C19" s="19">
        <v>160</v>
      </c>
      <c r="D19" s="19">
        <v>600</v>
      </c>
      <c r="E19" s="19">
        <v>600</v>
      </c>
      <c r="F19" s="19">
        <v>-430</v>
      </c>
      <c r="G19" s="19">
        <v>170</v>
      </c>
    </row>
    <row r="20" spans="1:7">
      <c r="A20" s="79">
        <v>7</v>
      </c>
      <c r="B20" s="67" t="s">
        <v>124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>
      <c r="A21" s="79">
        <v>8</v>
      </c>
      <c r="B21" s="67" t="s">
        <v>125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>
      <c r="A22" s="79">
        <v>9</v>
      </c>
      <c r="B22" s="67" t="s">
        <v>126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>
      <c r="A23" s="79">
        <v>10</v>
      </c>
      <c r="B23" s="67" t="s">
        <v>123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>
      <c r="A24" s="79">
        <v>11</v>
      </c>
      <c r="B24" s="67" t="s">
        <v>127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>
      <c r="A25" s="79">
        <v>12</v>
      </c>
      <c r="B25" s="67" t="s">
        <v>128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>
      <c r="A26" s="79">
        <v>13</v>
      </c>
      <c r="B26" s="12" t="s">
        <v>129</v>
      </c>
      <c r="C26" s="19">
        <v>740</v>
      </c>
      <c r="D26" s="19">
        <v>950</v>
      </c>
      <c r="E26" s="19">
        <v>950</v>
      </c>
      <c r="F26" s="35">
        <v>0</v>
      </c>
      <c r="G26" s="19">
        <v>950</v>
      </c>
    </row>
    <row r="27" spans="1:7">
      <c r="A27" s="79">
        <v>14</v>
      </c>
      <c r="B27" s="12" t="s">
        <v>130</v>
      </c>
      <c r="C27" s="19">
        <v>50</v>
      </c>
      <c r="D27" s="19">
        <v>50</v>
      </c>
      <c r="E27" s="19">
        <v>50</v>
      </c>
      <c r="F27" s="35">
        <v>0</v>
      </c>
      <c r="G27" s="19">
        <v>50</v>
      </c>
    </row>
    <row r="28" spans="1:7">
      <c r="A28" s="79">
        <v>15</v>
      </c>
      <c r="B28" s="12" t="s">
        <v>131</v>
      </c>
      <c r="C28" s="19">
        <v>100</v>
      </c>
      <c r="D28" s="19">
        <v>100</v>
      </c>
      <c r="E28" s="19">
        <v>100</v>
      </c>
      <c r="F28" s="35">
        <v>0</v>
      </c>
      <c r="G28" s="19">
        <v>100</v>
      </c>
    </row>
    <row r="29" spans="1:7">
      <c r="A29" s="79">
        <v>16</v>
      </c>
      <c r="B29" s="12" t="s">
        <v>132</v>
      </c>
      <c r="C29" s="19">
        <v>50</v>
      </c>
      <c r="D29" s="19">
        <v>50</v>
      </c>
      <c r="E29" s="19">
        <v>50</v>
      </c>
      <c r="F29" s="19">
        <v>0</v>
      </c>
      <c r="G29" s="19">
        <v>50</v>
      </c>
    </row>
    <row r="30" spans="1:7">
      <c r="A30" s="79">
        <v>17</v>
      </c>
      <c r="B30" s="12" t="s">
        <v>133</v>
      </c>
      <c r="C30" s="19">
        <v>500</v>
      </c>
      <c r="D30" s="19">
        <v>500</v>
      </c>
      <c r="E30" s="19">
        <v>500</v>
      </c>
      <c r="F30" s="19">
        <v>0</v>
      </c>
      <c r="G30" s="19">
        <v>500</v>
      </c>
    </row>
    <row r="31" spans="1:7">
      <c r="A31" s="79">
        <v>18</v>
      </c>
      <c r="B31" s="12" t="s">
        <v>134</v>
      </c>
      <c r="C31" s="19">
        <v>20</v>
      </c>
      <c r="D31" s="19">
        <v>50</v>
      </c>
      <c r="E31" s="19">
        <v>50</v>
      </c>
      <c r="F31" s="19">
        <v>0</v>
      </c>
      <c r="G31" s="19">
        <v>50</v>
      </c>
    </row>
    <row r="32" spans="1:7">
      <c r="A32" s="79">
        <v>19</v>
      </c>
      <c r="B32" s="12" t="s">
        <v>135</v>
      </c>
      <c r="C32" s="19">
        <v>20</v>
      </c>
      <c r="D32" s="19">
        <v>50</v>
      </c>
      <c r="E32" s="19">
        <v>50</v>
      </c>
      <c r="F32" s="35">
        <v>0</v>
      </c>
      <c r="G32" s="19">
        <v>50</v>
      </c>
    </row>
    <row r="33" spans="1:7">
      <c r="A33" s="79">
        <v>20</v>
      </c>
      <c r="B33" s="12" t="s">
        <v>186</v>
      </c>
      <c r="C33" s="19">
        <v>0</v>
      </c>
      <c r="D33" s="19">
        <v>50</v>
      </c>
      <c r="E33" s="19">
        <v>50</v>
      </c>
      <c r="F33" s="35">
        <v>0</v>
      </c>
      <c r="G33" s="19">
        <v>50</v>
      </c>
    </row>
    <row r="34" spans="1:7">
      <c r="A34" s="79">
        <v>21</v>
      </c>
      <c r="B34" s="12" t="s">
        <v>187</v>
      </c>
      <c r="C34" s="19">
        <v>0</v>
      </c>
      <c r="D34" s="19">
        <v>100</v>
      </c>
      <c r="E34" s="19">
        <v>100</v>
      </c>
      <c r="F34" s="35">
        <v>0</v>
      </c>
      <c r="G34" s="19">
        <v>100</v>
      </c>
    </row>
    <row r="35" spans="1:7">
      <c r="A35" s="79">
        <v>22</v>
      </c>
      <c r="B35" s="12" t="s">
        <v>205</v>
      </c>
      <c r="C35" s="19">
        <v>0</v>
      </c>
      <c r="D35" s="19">
        <v>0</v>
      </c>
      <c r="E35" s="19">
        <v>482</v>
      </c>
      <c r="F35" s="19">
        <v>0</v>
      </c>
      <c r="G35" s="19">
        <v>482</v>
      </c>
    </row>
    <row r="36" spans="1:7">
      <c r="A36" s="79">
        <v>23</v>
      </c>
      <c r="B36" s="12" t="s">
        <v>173</v>
      </c>
      <c r="C36" s="19">
        <f>SUM(C15:C26)</f>
        <v>46399</v>
      </c>
      <c r="D36" s="19">
        <f>SUM(D15:D26)</f>
        <v>49342</v>
      </c>
      <c r="E36" s="19">
        <f>SUM(E15:E26)+E35</f>
        <v>49824</v>
      </c>
      <c r="F36" s="19">
        <f>SUM(F15:F26)+F35</f>
        <v>-8</v>
      </c>
      <c r="G36" s="19">
        <f>SUM(G15:G26)+G35</f>
        <v>49816</v>
      </c>
    </row>
  </sheetData>
  <mergeCells count="8">
    <mergeCell ref="B9:H9"/>
    <mergeCell ref="B10:H10"/>
    <mergeCell ref="B4:G4"/>
    <mergeCell ref="A1:G1"/>
    <mergeCell ref="A2:G2"/>
    <mergeCell ref="A3:G3"/>
    <mergeCell ref="A5:G5"/>
    <mergeCell ref="A6:G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72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Q36"/>
  <sheetViews>
    <sheetView topLeftCell="A19" workbookViewId="0">
      <selection activeCell="I25" sqref="I25"/>
    </sheetView>
  </sheetViews>
  <sheetFormatPr defaultRowHeight="15"/>
  <cols>
    <col min="1" max="1" width="3.28515625" style="13" customWidth="1"/>
    <col min="2" max="2" width="2.85546875" style="13" customWidth="1"/>
    <col min="3" max="3" width="3" style="13" customWidth="1"/>
    <col min="4" max="4" width="26.42578125" style="13" customWidth="1"/>
    <col min="5" max="8" width="9.5703125" style="13" customWidth="1"/>
    <col min="9" max="9" width="9.42578125" style="13" customWidth="1"/>
    <col min="10" max="16384" width="9.140625" style="13"/>
  </cols>
  <sheetData>
    <row r="4" spans="1:17" ht="15.75">
      <c r="A4" s="131" t="s">
        <v>212</v>
      </c>
      <c r="B4" s="131"/>
      <c r="C4" s="131"/>
      <c r="D4" s="131"/>
      <c r="E4" s="131"/>
      <c r="F4" s="131"/>
      <c r="G4" s="131"/>
      <c r="H4" s="131"/>
      <c r="I4" s="131"/>
      <c r="J4" s="24"/>
      <c r="K4" s="24"/>
      <c r="L4" s="24"/>
      <c r="M4" s="24"/>
      <c r="N4" s="24"/>
      <c r="O4" s="24"/>
      <c r="P4" s="24"/>
      <c r="Q4" s="24"/>
    </row>
    <row r="5" spans="1:17">
      <c r="A5" s="130" t="s">
        <v>191</v>
      </c>
      <c r="B5" s="130"/>
      <c r="C5" s="130"/>
      <c r="D5" s="130"/>
      <c r="E5" s="130"/>
      <c r="F5" s="130"/>
      <c r="G5" s="130"/>
      <c r="H5" s="130"/>
      <c r="I5" s="130"/>
    </row>
    <row r="6" spans="1:17">
      <c r="A6" s="1"/>
      <c r="B6" s="1"/>
      <c r="C6" s="1"/>
      <c r="D6" s="1"/>
      <c r="E6" s="1"/>
      <c r="F6" s="1"/>
      <c r="G6" s="1"/>
      <c r="H6" s="1"/>
      <c r="I6" s="1" t="s">
        <v>179</v>
      </c>
    </row>
    <row r="7" spans="1:17" ht="47.25" customHeight="1">
      <c r="A7" s="69" t="s">
        <v>19</v>
      </c>
      <c r="B7" s="69" t="s">
        <v>63</v>
      </c>
      <c r="C7" s="69" t="s">
        <v>71</v>
      </c>
      <c r="D7" s="3" t="s">
        <v>68</v>
      </c>
      <c r="E7" s="29" t="s">
        <v>167</v>
      </c>
      <c r="F7" s="29" t="s">
        <v>188</v>
      </c>
      <c r="G7" s="137" t="s">
        <v>201</v>
      </c>
      <c r="H7" s="29" t="s">
        <v>202</v>
      </c>
      <c r="I7" s="137" t="s">
        <v>209</v>
      </c>
    </row>
    <row r="8" spans="1:17">
      <c r="A8" s="25" t="s">
        <v>3</v>
      </c>
      <c r="B8" s="25" t="s">
        <v>4</v>
      </c>
      <c r="C8" s="25" t="s">
        <v>5</v>
      </c>
      <c r="D8" s="25" t="s">
        <v>6</v>
      </c>
      <c r="E8" s="37" t="s">
        <v>7</v>
      </c>
      <c r="F8" s="37" t="s">
        <v>8</v>
      </c>
      <c r="G8" s="37" t="s">
        <v>9</v>
      </c>
      <c r="H8" s="37" t="s">
        <v>10</v>
      </c>
      <c r="I8" s="37" t="s">
        <v>23</v>
      </c>
    </row>
    <row r="9" spans="1:17">
      <c r="A9" s="38">
        <v>5</v>
      </c>
      <c r="B9" s="38"/>
      <c r="C9" s="38"/>
      <c r="D9" s="39" t="s">
        <v>102</v>
      </c>
      <c r="E9" s="37"/>
      <c r="F9" s="37"/>
      <c r="G9" s="37"/>
      <c r="H9" s="37"/>
      <c r="I9" s="37"/>
    </row>
    <row r="10" spans="1:17">
      <c r="A10" s="32"/>
      <c r="B10" s="32">
        <v>1</v>
      </c>
      <c r="C10" s="32"/>
      <c r="D10" s="16" t="s">
        <v>72</v>
      </c>
      <c r="E10" s="19">
        <v>18100</v>
      </c>
      <c r="F10" s="19">
        <v>2500</v>
      </c>
      <c r="G10" s="19">
        <v>2500</v>
      </c>
      <c r="H10" s="19">
        <v>-1837</v>
      </c>
      <c r="I10" s="19">
        <v>663</v>
      </c>
    </row>
    <row r="11" spans="1:17">
      <c r="A11" s="25"/>
      <c r="B11" s="25">
        <v>2</v>
      </c>
      <c r="C11" s="25"/>
      <c r="D11" s="16" t="s">
        <v>69</v>
      </c>
      <c r="E11" s="19">
        <v>1000</v>
      </c>
      <c r="F11" s="19">
        <v>1000</v>
      </c>
      <c r="G11" s="19">
        <v>1000</v>
      </c>
      <c r="H11" s="19">
        <v>-1000</v>
      </c>
      <c r="I11" s="19">
        <v>0</v>
      </c>
    </row>
    <row r="12" spans="1:17">
      <c r="A12" s="32"/>
      <c r="B12" s="32">
        <v>3</v>
      </c>
      <c r="C12" s="32"/>
      <c r="D12" s="16" t="s">
        <v>189</v>
      </c>
      <c r="E12" s="19">
        <v>0</v>
      </c>
      <c r="F12" s="19">
        <v>12700</v>
      </c>
      <c r="G12" s="19">
        <v>12700</v>
      </c>
      <c r="H12" s="19">
        <v>-2127</v>
      </c>
      <c r="I12" s="19">
        <v>10573</v>
      </c>
    </row>
    <row r="13" spans="1:17">
      <c r="A13" s="32"/>
      <c r="B13" s="32">
        <v>4</v>
      </c>
      <c r="C13" s="32"/>
      <c r="D13" s="16" t="s">
        <v>106</v>
      </c>
      <c r="E13" s="19">
        <v>19723</v>
      </c>
      <c r="F13" s="19">
        <v>0</v>
      </c>
      <c r="G13" s="19">
        <v>0</v>
      </c>
      <c r="H13" s="19">
        <v>0</v>
      </c>
      <c r="I13" s="19">
        <v>0</v>
      </c>
    </row>
    <row r="14" spans="1:17">
      <c r="A14" s="25"/>
      <c r="B14" s="25"/>
      <c r="C14" s="25"/>
      <c r="D14" s="16"/>
      <c r="E14" s="19"/>
      <c r="F14" s="19"/>
      <c r="G14" s="19"/>
      <c r="H14" s="19"/>
      <c r="I14" s="19"/>
    </row>
    <row r="15" spans="1:17">
      <c r="A15" s="41"/>
      <c r="B15" s="41"/>
      <c r="C15" s="41"/>
      <c r="D15" s="16"/>
      <c r="E15" s="19"/>
      <c r="F15" s="19"/>
      <c r="G15" s="19"/>
      <c r="H15" s="19"/>
      <c r="I15" s="19"/>
    </row>
    <row r="16" spans="1:17">
      <c r="A16" s="25"/>
      <c r="B16" s="25"/>
      <c r="C16" s="25"/>
      <c r="D16" s="16" t="s">
        <v>2</v>
      </c>
      <c r="E16" s="19">
        <f>SUM(E10:E15)</f>
        <v>38823</v>
      </c>
      <c r="F16" s="19">
        <f>SUM(F10:F15)</f>
        <v>16200</v>
      </c>
      <c r="G16" s="19">
        <f>SUM(G10:G15)</f>
        <v>16200</v>
      </c>
      <c r="H16" s="19">
        <v>0</v>
      </c>
      <c r="I16" s="19">
        <f>SUM(I10:I15)</f>
        <v>11236</v>
      </c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 ht="15.75">
      <c r="A22" s="131" t="s">
        <v>213</v>
      </c>
      <c r="B22" s="131"/>
      <c r="C22" s="131"/>
      <c r="D22" s="131"/>
      <c r="E22" s="131"/>
      <c r="F22" s="131"/>
      <c r="G22" s="131"/>
      <c r="H22" s="131"/>
      <c r="I22" s="131"/>
    </row>
    <row r="23" spans="1:9" ht="30" customHeight="1">
      <c r="A23" s="132" t="s">
        <v>190</v>
      </c>
      <c r="B23" s="132"/>
      <c r="C23" s="132"/>
      <c r="D23" s="133"/>
      <c r="E23" s="134"/>
      <c r="F23" s="134"/>
      <c r="G23" s="134"/>
      <c r="H23" s="134"/>
      <c r="I23" s="134"/>
    </row>
    <row r="24" spans="1:9">
      <c r="A24" s="1"/>
      <c r="B24" s="1"/>
      <c r="C24" s="1"/>
      <c r="D24" s="1"/>
      <c r="E24" s="1"/>
      <c r="F24" s="1"/>
      <c r="G24" s="1"/>
      <c r="H24" s="1"/>
      <c r="I24" s="1" t="s">
        <v>179</v>
      </c>
    </row>
    <row r="25" spans="1:9" ht="65.25" customHeight="1">
      <c r="A25" s="70" t="s">
        <v>19</v>
      </c>
      <c r="B25" s="70" t="s">
        <v>63</v>
      </c>
      <c r="C25" s="70" t="s">
        <v>71</v>
      </c>
      <c r="D25" s="33" t="s">
        <v>70</v>
      </c>
      <c r="E25" s="29" t="s">
        <v>167</v>
      </c>
      <c r="F25" s="29" t="s">
        <v>188</v>
      </c>
      <c r="G25" s="137" t="s">
        <v>201</v>
      </c>
      <c r="H25" s="29" t="s">
        <v>202</v>
      </c>
      <c r="I25" s="137" t="s">
        <v>209</v>
      </c>
    </row>
    <row r="26" spans="1:9">
      <c r="A26" s="25" t="s">
        <v>3</v>
      </c>
      <c r="B26" s="25" t="s">
        <v>4</v>
      </c>
      <c r="C26" s="25" t="s">
        <v>5</v>
      </c>
      <c r="D26" s="25" t="s">
        <v>6</v>
      </c>
      <c r="E26" s="37" t="s">
        <v>7</v>
      </c>
      <c r="F26" s="37" t="s">
        <v>8</v>
      </c>
      <c r="G26" s="37" t="s">
        <v>9</v>
      </c>
      <c r="H26" s="37" t="s">
        <v>10</v>
      </c>
      <c r="I26" s="37" t="s">
        <v>23</v>
      </c>
    </row>
    <row r="27" spans="1:9">
      <c r="A27" s="25"/>
      <c r="B27" s="25"/>
      <c r="C27" s="25"/>
      <c r="D27" s="79" t="s">
        <v>168</v>
      </c>
      <c r="E27" s="37">
        <v>18100</v>
      </c>
      <c r="F27" s="37">
        <v>2500</v>
      </c>
      <c r="G27" s="37">
        <v>2500</v>
      </c>
      <c r="H27" s="37">
        <v>-1837</v>
      </c>
      <c r="I27" s="37">
        <v>663</v>
      </c>
    </row>
    <row r="28" spans="1:9">
      <c r="A28" s="25"/>
      <c r="B28" s="25"/>
      <c r="C28" s="25"/>
      <c r="D28" s="41"/>
      <c r="E28" s="37">
        <v>0</v>
      </c>
      <c r="F28" s="37">
        <v>0</v>
      </c>
      <c r="G28" s="37">
        <v>0</v>
      </c>
      <c r="H28" s="37">
        <v>0</v>
      </c>
      <c r="I28" s="37">
        <v>0</v>
      </c>
    </row>
    <row r="29" spans="1:9">
      <c r="A29" s="25"/>
      <c r="B29" s="25"/>
      <c r="C29" s="25"/>
      <c r="D29" s="79"/>
      <c r="E29" s="37">
        <v>0</v>
      </c>
      <c r="F29" s="37">
        <v>0</v>
      </c>
      <c r="G29" s="37">
        <v>0</v>
      </c>
      <c r="H29" s="37">
        <v>0</v>
      </c>
      <c r="I29" s="37">
        <v>0</v>
      </c>
    </row>
    <row r="30" spans="1:9">
      <c r="A30" s="25"/>
      <c r="B30" s="25"/>
      <c r="C30" s="25"/>
      <c r="D30" s="16"/>
      <c r="E30" s="19"/>
      <c r="F30" s="19"/>
      <c r="G30" s="19"/>
      <c r="H30" s="19"/>
      <c r="I30" s="19"/>
    </row>
    <row r="36" spans="1:9">
      <c r="A36" s="26"/>
      <c r="B36" s="26"/>
      <c r="C36" s="26"/>
      <c r="D36" s="27"/>
      <c r="E36" s="27"/>
      <c r="F36" s="27"/>
      <c r="G36" s="27"/>
      <c r="H36" s="27"/>
      <c r="I36" s="27"/>
    </row>
  </sheetData>
  <mergeCells count="4">
    <mergeCell ref="A4:I4"/>
    <mergeCell ref="A5:I5"/>
    <mergeCell ref="A22:I22"/>
    <mergeCell ref="A23:I23"/>
  </mergeCells>
  <pageMargins left="0.31496062992125984" right="0.31496062992125984" top="0.74803149606299213" bottom="0.74803149606299213" header="0.31496062992125984" footer="0.31496062992125984"/>
  <pageSetup paperSize="9" orientation="portrait" verticalDpi="72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K25"/>
  <sheetViews>
    <sheetView workbookViewId="0">
      <selection activeCell="K10" sqref="K10"/>
    </sheetView>
  </sheetViews>
  <sheetFormatPr defaultRowHeight="15"/>
  <cols>
    <col min="1" max="1" width="4" style="13" customWidth="1"/>
    <col min="2" max="2" width="5.140625" customWidth="1"/>
    <col min="3" max="3" width="24.28515625" customWidth="1"/>
    <col min="4" max="4" width="10.42578125" style="13" customWidth="1"/>
    <col min="5" max="7" width="11.7109375" style="13" customWidth="1"/>
    <col min="8" max="8" width="12.85546875" style="13" customWidth="1"/>
  </cols>
  <sheetData>
    <row r="2" spans="1:11">
      <c r="B2" s="106" t="s">
        <v>98</v>
      </c>
      <c r="C2" s="107"/>
      <c r="D2" s="107"/>
      <c r="E2" s="107"/>
      <c r="F2" s="107"/>
      <c r="G2" s="107"/>
      <c r="H2" s="107"/>
      <c r="I2" s="107"/>
      <c r="J2" s="4"/>
    </row>
    <row r="3" spans="1:11">
      <c r="B3" s="106" t="s">
        <v>192</v>
      </c>
      <c r="C3" s="107"/>
      <c r="D3" s="107"/>
      <c r="E3" s="107"/>
      <c r="F3" s="107"/>
      <c r="G3" s="107"/>
      <c r="H3" s="107"/>
      <c r="I3" s="107"/>
      <c r="J3" s="4"/>
    </row>
    <row r="4" spans="1:11">
      <c r="B4" s="106" t="s">
        <v>214</v>
      </c>
      <c r="C4" s="107"/>
      <c r="D4" s="107"/>
      <c r="E4" s="107"/>
      <c r="F4" s="107"/>
      <c r="G4" s="107"/>
      <c r="H4" s="107"/>
      <c r="I4" s="107"/>
      <c r="J4" s="4"/>
      <c r="K4" s="4"/>
    </row>
    <row r="6" spans="1:11" ht="15.75">
      <c r="B6" s="131" t="s">
        <v>97</v>
      </c>
      <c r="C6" s="131"/>
      <c r="D6" s="131"/>
      <c r="E6" s="131"/>
      <c r="F6" s="131"/>
      <c r="G6" s="131"/>
      <c r="H6" s="131"/>
    </row>
    <row r="7" spans="1:11" ht="15.75">
      <c r="B7" s="131" t="s">
        <v>193</v>
      </c>
      <c r="C7" s="131"/>
      <c r="D7" s="131"/>
      <c r="E7" s="131"/>
      <c r="F7" s="131"/>
      <c r="G7" s="131"/>
      <c r="H7" s="131"/>
    </row>
    <row r="8" spans="1:11" ht="15.75">
      <c r="B8" s="5"/>
      <c r="C8" s="5"/>
      <c r="D8" s="63"/>
      <c r="E8" s="97"/>
      <c r="F8" s="105"/>
      <c r="G8" s="97"/>
      <c r="H8" s="63"/>
      <c r="J8" s="135"/>
      <c r="K8" s="136"/>
    </row>
    <row r="9" spans="1:11" ht="15.75">
      <c r="B9" s="6"/>
      <c r="C9" s="6"/>
      <c r="D9" s="6"/>
      <c r="E9" s="6"/>
      <c r="F9" s="6"/>
      <c r="G9" s="6"/>
      <c r="H9" s="6"/>
      <c r="K9" s="2"/>
    </row>
    <row r="10" spans="1:11" ht="15.75">
      <c r="B10" s="6"/>
      <c r="C10" s="6"/>
      <c r="D10" s="6"/>
      <c r="E10" s="6"/>
      <c r="F10" s="6"/>
      <c r="G10" s="6"/>
      <c r="H10" s="6" t="s">
        <v>179</v>
      </c>
      <c r="K10" s="2"/>
    </row>
    <row r="11" spans="1:11" ht="59.25" customHeight="1">
      <c r="A11" s="77" t="s">
        <v>19</v>
      </c>
      <c r="B11" s="29" t="s">
        <v>63</v>
      </c>
      <c r="C11" s="30" t="s">
        <v>1</v>
      </c>
      <c r="D11" s="29" t="s">
        <v>160</v>
      </c>
      <c r="E11" s="29" t="s">
        <v>184</v>
      </c>
      <c r="F11" s="29" t="s">
        <v>201</v>
      </c>
      <c r="G11" s="29" t="s">
        <v>202</v>
      </c>
      <c r="H11" s="29" t="s">
        <v>209</v>
      </c>
    </row>
    <row r="12" spans="1:11" ht="15.75">
      <c r="A12" s="73" t="s">
        <v>3</v>
      </c>
      <c r="B12" s="78" t="s">
        <v>4</v>
      </c>
      <c r="C12" s="78" t="s">
        <v>5</v>
      </c>
      <c r="D12" s="78" t="s">
        <v>6</v>
      </c>
      <c r="E12" s="78" t="s">
        <v>7</v>
      </c>
      <c r="F12" s="78" t="s">
        <v>8</v>
      </c>
      <c r="G12" s="78" t="s">
        <v>9</v>
      </c>
      <c r="H12" s="78" t="s">
        <v>10</v>
      </c>
    </row>
    <row r="13" spans="1:11" ht="15.75">
      <c r="A13" s="16">
        <v>6</v>
      </c>
      <c r="B13" s="8"/>
      <c r="C13" s="9" t="s">
        <v>20</v>
      </c>
      <c r="D13" s="20"/>
      <c r="E13" s="20"/>
      <c r="F13" s="20"/>
      <c r="G13" s="20"/>
      <c r="H13" s="20"/>
    </row>
    <row r="14" spans="1:11" ht="15.75">
      <c r="A14" s="16"/>
      <c r="B14" s="8">
        <v>1</v>
      </c>
      <c r="C14" s="10" t="s">
        <v>21</v>
      </c>
      <c r="D14" s="21">
        <v>16000</v>
      </c>
      <c r="E14" s="21">
        <v>53468</v>
      </c>
      <c r="F14" s="21">
        <v>55921</v>
      </c>
      <c r="G14" s="21">
        <v>30715</v>
      </c>
      <c r="H14" s="21">
        <v>86636</v>
      </c>
    </row>
    <row r="15" spans="1:11" ht="15.75">
      <c r="A15" s="16"/>
      <c r="B15" s="8"/>
      <c r="C15" s="9" t="s">
        <v>38</v>
      </c>
      <c r="D15" s="21">
        <v>10000</v>
      </c>
      <c r="E15" s="21">
        <v>24071</v>
      </c>
      <c r="F15" s="21">
        <v>26524</v>
      </c>
      <c r="G15" s="21">
        <v>29912</v>
      </c>
      <c r="H15" s="21">
        <v>56436</v>
      </c>
    </row>
    <row r="16" spans="1:11" ht="15.75">
      <c r="A16" s="16"/>
      <c r="B16" s="8"/>
      <c r="C16" s="9" t="s">
        <v>39</v>
      </c>
      <c r="D16" s="21">
        <v>6000</v>
      </c>
      <c r="E16" s="21">
        <v>29397</v>
      </c>
      <c r="F16" s="21">
        <v>29397</v>
      </c>
      <c r="G16" s="21">
        <v>803</v>
      </c>
      <c r="H16" s="21">
        <v>30200</v>
      </c>
    </row>
    <row r="17" spans="1:8" ht="15.75">
      <c r="A17" s="16"/>
      <c r="B17" s="8">
        <v>2</v>
      </c>
      <c r="C17" s="9" t="s">
        <v>40</v>
      </c>
      <c r="D17" s="21">
        <v>0</v>
      </c>
      <c r="E17" s="21">
        <v>0</v>
      </c>
      <c r="F17" s="21">
        <v>34503</v>
      </c>
      <c r="G17" s="21">
        <v>138</v>
      </c>
      <c r="H17" s="21">
        <v>34641</v>
      </c>
    </row>
    <row r="18" spans="1:8" ht="15.75">
      <c r="A18" s="16"/>
      <c r="B18" s="8"/>
      <c r="C18" s="7" t="s">
        <v>41</v>
      </c>
      <c r="D18" s="21">
        <f>SUM(D14+D17)</f>
        <v>16000</v>
      </c>
      <c r="E18" s="21">
        <f>SUM(E14+E17)</f>
        <v>53468</v>
      </c>
      <c r="F18" s="21">
        <f>SUM(F14+F17)</f>
        <v>90424</v>
      </c>
      <c r="G18" s="21">
        <f>SUM(G14+G17)</f>
        <v>30853</v>
      </c>
      <c r="H18" s="21">
        <f>SUM(H14+H17)</f>
        <v>121277</v>
      </c>
    </row>
    <row r="25" spans="1:8">
      <c r="D25" s="40"/>
      <c r="E25" s="40"/>
      <c r="F25" s="40"/>
      <c r="G25" s="40"/>
      <c r="H25" s="40"/>
    </row>
  </sheetData>
  <mergeCells count="6">
    <mergeCell ref="B6:H6"/>
    <mergeCell ref="B7:H7"/>
    <mergeCell ref="J8:K8"/>
    <mergeCell ref="B2:I2"/>
    <mergeCell ref="B3:I3"/>
    <mergeCell ref="B4:I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P5" sqref="P5"/>
    </sheetView>
  </sheetViews>
  <sheetFormatPr defaultRowHeight="15"/>
  <cols>
    <col min="1" max="1" width="5.5703125" customWidth="1"/>
    <col min="2" max="2" width="26.85546875" customWidth="1"/>
    <col min="3" max="3" width="6.5703125" customWidth="1"/>
    <col min="4" max="4" width="7.5703125" customWidth="1"/>
    <col min="5" max="5" width="7.140625" customWidth="1"/>
    <col min="6" max="6" width="7.42578125" customWidth="1"/>
    <col min="7" max="7" width="6.28515625" customWidth="1"/>
    <col min="8" max="8" width="6.140625" customWidth="1"/>
    <col min="9" max="9" width="6.85546875" customWidth="1"/>
    <col min="10" max="10" width="7.85546875" customWidth="1"/>
    <col min="12" max="12" width="6.85546875" customWidth="1"/>
    <col min="13" max="13" width="8.140625" customWidth="1"/>
    <col min="14" max="14" width="7.85546875" customWidth="1"/>
  </cols>
  <sheetData>
    <row r="1" spans="1:16" s="13" customFormat="1">
      <c r="A1" s="106" t="s">
        <v>101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6" s="13" customFormat="1">
      <c r="A2" s="106" t="s">
        <v>194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6" s="13" customFormat="1">
      <c r="A3" s="106" t="s">
        <v>215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6" ht="20.25" customHeight="1">
      <c r="A4" s="106" t="s">
        <v>195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6">
      <c r="A5" s="23" t="s">
        <v>0</v>
      </c>
      <c r="B5" s="15" t="s">
        <v>42</v>
      </c>
      <c r="C5" s="11" t="s">
        <v>43</v>
      </c>
      <c r="D5" s="11" t="s">
        <v>44</v>
      </c>
      <c r="E5" s="11" t="s">
        <v>45</v>
      </c>
      <c r="F5" s="11" t="s">
        <v>46</v>
      </c>
      <c r="G5" s="11" t="s">
        <v>47</v>
      </c>
      <c r="H5" s="11" t="s">
        <v>48</v>
      </c>
      <c r="I5" s="11" t="s">
        <v>49</v>
      </c>
      <c r="J5" s="11" t="s">
        <v>50</v>
      </c>
      <c r="K5" s="11" t="s">
        <v>51</v>
      </c>
      <c r="L5" s="11" t="s">
        <v>52</v>
      </c>
      <c r="M5" s="11" t="s">
        <v>53</v>
      </c>
      <c r="N5" s="11" t="s">
        <v>54</v>
      </c>
      <c r="O5" s="11" t="s">
        <v>2</v>
      </c>
    </row>
    <row r="6" spans="1:16">
      <c r="A6" s="15" t="s">
        <v>3</v>
      </c>
      <c r="B6" s="15" t="s">
        <v>4</v>
      </c>
      <c r="C6" s="79" t="s">
        <v>5</v>
      </c>
      <c r="D6" s="79" t="s">
        <v>6</v>
      </c>
      <c r="E6" s="79" t="s">
        <v>7</v>
      </c>
      <c r="F6" s="79" t="s">
        <v>8</v>
      </c>
      <c r="G6" s="79" t="s">
        <v>9</v>
      </c>
      <c r="H6" s="79" t="s">
        <v>10</v>
      </c>
      <c r="I6" s="79" t="s">
        <v>23</v>
      </c>
      <c r="J6" s="79" t="s">
        <v>55</v>
      </c>
      <c r="K6" s="79" t="s">
        <v>56</v>
      </c>
      <c r="L6" s="79" t="s">
        <v>57</v>
      </c>
      <c r="M6" s="79" t="s">
        <v>58</v>
      </c>
      <c r="N6" s="79" t="s">
        <v>59</v>
      </c>
      <c r="O6" s="79" t="s">
        <v>60</v>
      </c>
    </row>
    <row r="7" spans="1:16">
      <c r="A7" s="15">
        <v>1</v>
      </c>
      <c r="B7" s="15" t="s">
        <v>61</v>
      </c>
      <c r="C7" s="18">
        <v>0</v>
      </c>
      <c r="D7" s="19">
        <v>55307</v>
      </c>
      <c r="E7" s="18">
        <v>54114</v>
      </c>
      <c r="F7" s="18">
        <v>70181</v>
      </c>
      <c r="G7" s="18">
        <v>68688</v>
      </c>
      <c r="H7" s="18">
        <v>65182</v>
      </c>
      <c r="I7" s="18">
        <v>52199</v>
      </c>
      <c r="J7" s="18">
        <v>37383</v>
      </c>
      <c r="K7" s="18">
        <v>43064</v>
      </c>
      <c r="L7" s="18">
        <v>76072</v>
      </c>
      <c r="M7" s="18">
        <v>44626</v>
      </c>
      <c r="N7" s="18">
        <v>21086</v>
      </c>
      <c r="O7" s="18">
        <v>0</v>
      </c>
    </row>
    <row r="8" spans="1:16">
      <c r="A8" s="79">
        <v>2</v>
      </c>
      <c r="B8" s="22" t="s">
        <v>174</v>
      </c>
      <c r="C8" s="19">
        <v>10000</v>
      </c>
      <c r="D8" s="19">
        <v>10000</v>
      </c>
      <c r="E8" s="19">
        <v>10000</v>
      </c>
      <c r="F8" s="19">
        <v>10000</v>
      </c>
      <c r="G8" s="19">
        <v>10000</v>
      </c>
      <c r="H8" s="19">
        <v>10000</v>
      </c>
      <c r="I8" s="19">
        <v>10000</v>
      </c>
      <c r="J8" s="19">
        <v>17295</v>
      </c>
      <c r="K8" s="19">
        <v>11129</v>
      </c>
      <c r="L8" s="19">
        <v>10000</v>
      </c>
      <c r="M8" s="19">
        <v>10000</v>
      </c>
      <c r="N8" s="19">
        <v>10000</v>
      </c>
      <c r="O8" s="19">
        <f t="shared" ref="O8:O14" si="0">SUM(C8:N8)</f>
        <v>128424</v>
      </c>
    </row>
    <row r="9" spans="1:16">
      <c r="A9" s="79">
        <v>3</v>
      </c>
      <c r="B9" s="22" t="s">
        <v>35</v>
      </c>
      <c r="C9" s="19">
        <v>0</v>
      </c>
      <c r="D9" s="19">
        <v>1500</v>
      </c>
      <c r="E9" s="19">
        <v>18000</v>
      </c>
      <c r="F9" s="19">
        <v>500</v>
      </c>
      <c r="G9" s="19">
        <v>0</v>
      </c>
      <c r="H9" s="19">
        <v>0</v>
      </c>
      <c r="I9" s="19">
        <v>0</v>
      </c>
      <c r="J9" s="19">
        <v>500</v>
      </c>
      <c r="K9" s="19">
        <v>21881</v>
      </c>
      <c r="L9" s="19">
        <v>1500</v>
      </c>
      <c r="M9" s="19">
        <v>0</v>
      </c>
      <c r="N9" s="19">
        <v>5533</v>
      </c>
      <c r="O9" s="19">
        <f t="shared" si="0"/>
        <v>49414</v>
      </c>
    </row>
    <row r="10" spans="1:16">
      <c r="A10" s="79">
        <v>4</v>
      </c>
      <c r="B10" s="84" t="s">
        <v>27</v>
      </c>
      <c r="C10" s="19">
        <v>100</v>
      </c>
      <c r="D10" s="19">
        <v>100</v>
      </c>
      <c r="E10" s="19">
        <v>160</v>
      </c>
      <c r="F10" s="19">
        <v>100</v>
      </c>
      <c r="G10" s="19">
        <v>100</v>
      </c>
      <c r="H10" s="19">
        <v>160</v>
      </c>
      <c r="I10" s="19">
        <v>100</v>
      </c>
      <c r="J10" s="19">
        <v>105</v>
      </c>
      <c r="K10" s="19">
        <v>1135</v>
      </c>
      <c r="L10" s="19">
        <v>100</v>
      </c>
      <c r="M10" s="19">
        <v>100</v>
      </c>
      <c r="N10" s="19">
        <v>167</v>
      </c>
      <c r="O10" s="19">
        <f t="shared" si="0"/>
        <v>2427</v>
      </c>
    </row>
    <row r="11" spans="1:16" s="13" customFormat="1">
      <c r="A11" s="79">
        <v>5</v>
      </c>
      <c r="B11" s="84" t="s">
        <v>196</v>
      </c>
      <c r="C11" s="19">
        <v>7</v>
      </c>
      <c r="D11" s="19">
        <v>7</v>
      </c>
      <c r="E11" s="19">
        <v>7</v>
      </c>
      <c r="F11" s="19">
        <v>7</v>
      </c>
      <c r="G11" s="19">
        <v>7</v>
      </c>
      <c r="H11" s="19">
        <v>7</v>
      </c>
      <c r="I11" s="19">
        <v>7</v>
      </c>
      <c r="J11" s="19">
        <v>34510</v>
      </c>
      <c r="K11" s="19">
        <v>17</v>
      </c>
      <c r="L11" s="19">
        <v>7</v>
      </c>
      <c r="M11" s="19">
        <v>7</v>
      </c>
      <c r="N11" s="19">
        <v>7</v>
      </c>
      <c r="O11" s="19">
        <f t="shared" si="0"/>
        <v>34597</v>
      </c>
    </row>
    <row r="12" spans="1:16" s="13" customFormat="1">
      <c r="A12" s="79">
        <v>6</v>
      </c>
      <c r="B12" s="22" t="s">
        <v>137</v>
      </c>
      <c r="C12" s="19">
        <v>100</v>
      </c>
      <c r="D12" s="19">
        <v>100</v>
      </c>
      <c r="E12" s="19">
        <v>100</v>
      </c>
      <c r="F12" s="19">
        <v>100</v>
      </c>
      <c r="G12" s="19">
        <v>50</v>
      </c>
      <c r="H12" s="19">
        <v>50</v>
      </c>
      <c r="I12" s="19">
        <v>50</v>
      </c>
      <c r="J12" s="19">
        <v>100</v>
      </c>
      <c r="K12" s="19">
        <v>100</v>
      </c>
      <c r="L12" s="19">
        <v>100</v>
      </c>
      <c r="M12" s="19">
        <v>50</v>
      </c>
      <c r="N12" s="19">
        <v>100</v>
      </c>
      <c r="O12" s="19">
        <f t="shared" si="0"/>
        <v>1000</v>
      </c>
    </row>
    <row r="13" spans="1:16" s="13" customFormat="1">
      <c r="A13" s="79">
        <v>7</v>
      </c>
      <c r="B13" s="22" t="s">
        <v>206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222</v>
      </c>
      <c r="K13" s="19">
        <v>7930</v>
      </c>
      <c r="L13" s="19">
        <v>0</v>
      </c>
      <c r="M13" s="19">
        <v>0</v>
      </c>
      <c r="N13" s="19">
        <v>0</v>
      </c>
      <c r="O13" s="19">
        <f t="shared" si="0"/>
        <v>8152</v>
      </c>
    </row>
    <row r="14" spans="1:16" s="13" customFormat="1">
      <c r="A14" s="79">
        <v>8</v>
      </c>
      <c r="B14" s="84" t="s">
        <v>141</v>
      </c>
      <c r="C14" s="19">
        <v>58000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6224</v>
      </c>
      <c r="K14" s="19">
        <v>4416</v>
      </c>
      <c r="L14" s="19">
        <v>0</v>
      </c>
      <c r="M14" s="19">
        <v>0</v>
      </c>
      <c r="N14" s="19">
        <v>0</v>
      </c>
      <c r="O14" s="85">
        <f t="shared" si="0"/>
        <v>68640</v>
      </c>
      <c r="P14" s="86"/>
    </row>
    <row r="15" spans="1:16">
      <c r="A15" s="79">
        <v>9</v>
      </c>
      <c r="B15" s="16" t="s">
        <v>175</v>
      </c>
      <c r="C15" s="19">
        <f t="shared" ref="C15:O15" si="1">SUM(C7:C14)</f>
        <v>68207</v>
      </c>
      <c r="D15" s="19">
        <f t="shared" si="1"/>
        <v>67014</v>
      </c>
      <c r="E15" s="19">
        <f t="shared" si="1"/>
        <v>82381</v>
      </c>
      <c r="F15" s="19">
        <f t="shared" si="1"/>
        <v>80888</v>
      </c>
      <c r="G15" s="19">
        <f t="shared" si="1"/>
        <v>78845</v>
      </c>
      <c r="H15" s="19">
        <f t="shared" si="1"/>
        <v>75399</v>
      </c>
      <c r="I15" s="19">
        <f t="shared" si="1"/>
        <v>62356</v>
      </c>
      <c r="J15" s="19">
        <f t="shared" si="1"/>
        <v>96339</v>
      </c>
      <c r="K15" s="19">
        <f t="shared" si="1"/>
        <v>89672</v>
      </c>
      <c r="L15" s="19">
        <f t="shared" si="1"/>
        <v>87779</v>
      </c>
      <c r="M15" s="19">
        <f t="shared" si="1"/>
        <v>54783</v>
      </c>
      <c r="N15" s="19">
        <f t="shared" si="1"/>
        <v>36893</v>
      </c>
      <c r="O15" s="19">
        <f t="shared" si="1"/>
        <v>292654</v>
      </c>
    </row>
    <row r="16" spans="1:16">
      <c r="A16" s="79">
        <v>10</v>
      </c>
      <c r="B16" s="22" t="s">
        <v>30</v>
      </c>
      <c r="C16" s="19">
        <v>5200</v>
      </c>
      <c r="D16" s="19">
        <v>5200</v>
      </c>
      <c r="E16" s="19">
        <v>4700</v>
      </c>
      <c r="F16" s="19">
        <v>4700</v>
      </c>
      <c r="G16" s="19">
        <v>5200</v>
      </c>
      <c r="H16" s="19">
        <v>5400</v>
      </c>
      <c r="I16" s="19">
        <v>5400</v>
      </c>
      <c r="J16" s="19">
        <v>2319</v>
      </c>
      <c r="K16" s="19">
        <v>5400</v>
      </c>
      <c r="L16" s="19">
        <v>5400</v>
      </c>
      <c r="M16" s="19">
        <v>5400</v>
      </c>
      <c r="N16" s="19">
        <v>4732</v>
      </c>
      <c r="O16" s="19">
        <f>SUM(C16:N16)</f>
        <v>59051</v>
      </c>
    </row>
    <row r="17" spans="1:15">
      <c r="A17" s="79">
        <v>11</v>
      </c>
      <c r="B17" s="22" t="s">
        <v>31</v>
      </c>
      <c r="C17" s="19">
        <v>1300</v>
      </c>
      <c r="D17" s="19">
        <v>1300</v>
      </c>
      <c r="E17" s="19">
        <v>1100</v>
      </c>
      <c r="F17" s="19">
        <v>1100</v>
      </c>
      <c r="G17" s="19">
        <v>1400</v>
      </c>
      <c r="H17" s="19">
        <v>1400</v>
      </c>
      <c r="I17" s="19">
        <v>1600</v>
      </c>
      <c r="J17" s="19">
        <v>1332</v>
      </c>
      <c r="K17" s="19">
        <v>1400</v>
      </c>
      <c r="L17" s="19">
        <v>1100</v>
      </c>
      <c r="M17" s="19">
        <v>1100</v>
      </c>
      <c r="N17" s="19">
        <v>857</v>
      </c>
      <c r="O17" s="19">
        <f t="shared" ref="O17:O25" si="2">SUM(C17:N17)</f>
        <v>14989</v>
      </c>
    </row>
    <row r="18" spans="1:15">
      <c r="A18" s="79">
        <v>12</v>
      </c>
      <c r="B18" s="22" t="s">
        <v>32</v>
      </c>
      <c r="C18" s="19">
        <v>1500</v>
      </c>
      <c r="D18" s="19">
        <v>1500</v>
      </c>
      <c r="E18" s="19">
        <v>1500</v>
      </c>
      <c r="F18" s="19">
        <v>1500</v>
      </c>
      <c r="G18" s="19">
        <v>1500</v>
      </c>
      <c r="H18" s="19">
        <v>2500</v>
      </c>
      <c r="I18" s="19">
        <v>2500</v>
      </c>
      <c r="J18" s="19">
        <v>2343</v>
      </c>
      <c r="K18" s="19">
        <v>2500</v>
      </c>
      <c r="L18" s="19">
        <v>1500</v>
      </c>
      <c r="M18" s="19">
        <v>2500</v>
      </c>
      <c r="N18" s="19">
        <v>2356</v>
      </c>
      <c r="O18" s="19">
        <f t="shared" si="2"/>
        <v>23699</v>
      </c>
    </row>
    <row r="19" spans="1:15">
      <c r="A19" s="79">
        <v>13</v>
      </c>
      <c r="B19" s="12" t="s">
        <v>163</v>
      </c>
      <c r="C19" s="19">
        <v>800</v>
      </c>
      <c r="D19" s="19">
        <v>800</v>
      </c>
      <c r="E19" s="19">
        <v>800</v>
      </c>
      <c r="F19" s="19">
        <v>800</v>
      </c>
      <c r="G19" s="19">
        <v>800</v>
      </c>
      <c r="H19" s="19">
        <v>800</v>
      </c>
      <c r="I19" s="19">
        <v>800</v>
      </c>
      <c r="J19" s="19">
        <v>200</v>
      </c>
      <c r="K19" s="19">
        <v>200</v>
      </c>
      <c r="L19" s="19">
        <v>200</v>
      </c>
      <c r="M19" s="19">
        <v>200</v>
      </c>
      <c r="N19" s="19">
        <v>166</v>
      </c>
      <c r="O19" s="19">
        <f t="shared" si="2"/>
        <v>6566</v>
      </c>
    </row>
    <row r="20" spans="1:15" s="13" customFormat="1">
      <c r="A20" s="79">
        <v>14</v>
      </c>
      <c r="B20" s="12" t="s">
        <v>172</v>
      </c>
      <c r="C20" s="19">
        <v>4100</v>
      </c>
      <c r="D20" s="19">
        <v>4100</v>
      </c>
      <c r="E20" s="19">
        <v>4100</v>
      </c>
      <c r="F20" s="19">
        <v>4100</v>
      </c>
      <c r="G20" s="19">
        <v>4100</v>
      </c>
      <c r="H20" s="19">
        <v>4100</v>
      </c>
      <c r="I20" s="19">
        <v>4100</v>
      </c>
      <c r="J20" s="19">
        <v>4582</v>
      </c>
      <c r="K20" s="19">
        <v>4100</v>
      </c>
      <c r="L20" s="19">
        <v>4100</v>
      </c>
      <c r="M20" s="19">
        <v>4100</v>
      </c>
      <c r="N20" s="19">
        <v>4234</v>
      </c>
      <c r="O20" s="19">
        <f t="shared" si="2"/>
        <v>49816</v>
      </c>
    </row>
    <row r="21" spans="1:15" s="13" customFormat="1">
      <c r="A21" s="79">
        <v>15</v>
      </c>
      <c r="B21" s="34" t="s">
        <v>84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10573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f t="shared" si="2"/>
        <v>10573</v>
      </c>
    </row>
    <row r="22" spans="1:15">
      <c r="A22" s="79">
        <v>16</v>
      </c>
      <c r="B22" s="12" t="s">
        <v>83</v>
      </c>
      <c r="C22" s="19">
        <v>0</v>
      </c>
      <c r="D22" s="19">
        <v>0</v>
      </c>
      <c r="E22" s="19">
        <v>0</v>
      </c>
      <c r="F22" s="19">
        <v>0</v>
      </c>
      <c r="G22" s="19">
        <v>663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f t="shared" si="2"/>
        <v>663</v>
      </c>
    </row>
    <row r="23" spans="1:15" s="13" customFormat="1">
      <c r="A23" s="79">
        <v>17</v>
      </c>
      <c r="B23" s="12" t="s">
        <v>91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f t="shared" si="2"/>
        <v>0</v>
      </c>
    </row>
    <row r="24" spans="1:15" s="13" customFormat="1">
      <c r="A24" s="79">
        <v>18</v>
      </c>
      <c r="B24" s="12" t="s">
        <v>16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9000</v>
      </c>
      <c r="I24" s="19">
        <v>0</v>
      </c>
      <c r="J24" s="19">
        <v>36956</v>
      </c>
      <c r="K24" s="19">
        <v>0</v>
      </c>
      <c r="L24" s="19">
        <v>30853</v>
      </c>
      <c r="M24" s="19">
        <v>20397</v>
      </c>
      <c r="N24" s="19">
        <v>24071</v>
      </c>
      <c r="O24" s="19">
        <f t="shared" si="2"/>
        <v>121277</v>
      </c>
    </row>
    <row r="25" spans="1:15" s="13" customFormat="1">
      <c r="A25" s="79">
        <v>19</v>
      </c>
      <c r="B25" s="84" t="s">
        <v>142</v>
      </c>
      <c r="C25" s="19"/>
      <c r="D25" s="19"/>
      <c r="E25" s="19"/>
      <c r="F25" s="19"/>
      <c r="G25" s="19"/>
      <c r="H25" s="19"/>
      <c r="I25" s="19"/>
      <c r="J25" s="19">
        <v>5543</v>
      </c>
      <c r="K25" s="19"/>
      <c r="L25" s="19"/>
      <c r="M25" s="19"/>
      <c r="N25" s="19">
        <v>477</v>
      </c>
      <c r="O25" s="19">
        <f t="shared" si="2"/>
        <v>6020</v>
      </c>
    </row>
    <row r="26" spans="1:15">
      <c r="A26" s="79">
        <v>20</v>
      </c>
      <c r="B26" s="16" t="s">
        <v>176</v>
      </c>
      <c r="C26" s="19">
        <f t="shared" ref="C26:N26" si="3">SUM(C16:C24)</f>
        <v>12900</v>
      </c>
      <c r="D26" s="19">
        <f t="shared" si="3"/>
        <v>12900</v>
      </c>
      <c r="E26" s="19">
        <f t="shared" si="3"/>
        <v>12200</v>
      </c>
      <c r="F26" s="19">
        <f t="shared" si="3"/>
        <v>12200</v>
      </c>
      <c r="G26" s="19">
        <f t="shared" si="3"/>
        <v>13663</v>
      </c>
      <c r="H26" s="19">
        <f t="shared" si="3"/>
        <v>23200</v>
      </c>
      <c r="I26" s="19">
        <f t="shared" si="3"/>
        <v>24973</v>
      </c>
      <c r="J26" s="19">
        <f>SUM(J16:J25)</f>
        <v>53275</v>
      </c>
      <c r="K26" s="19">
        <f t="shared" si="3"/>
        <v>13600</v>
      </c>
      <c r="L26" s="19">
        <f t="shared" si="3"/>
        <v>43153</v>
      </c>
      <c r="M26" s="19">
        <f t="shared" si="3"/>
        <v>33697</v>
      </c>
      <c r="N26" s="19">
        <f>SUM(N16:N25)</f>
        <v>36893</v>
      </c>
      <c r="O26" s="19">
        <f t="shared" ref="O26" si="4">SUM(C26+D26+E26+F26+G26+H26+I26+J26+K26+L26+M26+N26)</f>
        <v>292654</v>
      </c>
    </row>
    <row r="27" spans="1:15">
      <c r="A27" s="79">
        <v>21</v>
      </c>
      <c r="B27" s="17" t="s">
        <v>18</v>
      </c>
      <c r="C27" s="19">
        <f t="shared" ref="C27:N27" si="5">C15-C26</f>
        <v>55307</v>
      </c>
      <c r="D27" s="19">
        <f t="shared" si="5"/>
        <v>54114</v>
      </c>
      <c r="E27" s="19">
        <f t="shared" si="5"/>
        <v>70181</v>
      </c>
      <c r="F27" s="19">
        <f t="shared" si="5"/>
        <v>68688</v>
      </c>
      <c r="G27" s="19">
        <f t="shared" si="5"/>
        <v>65182</v>
      </c>
      <c r="H27" s="19">
        <f t="shared" si="5"/>
        <v>52199</v>
      </c>
      <c r="I27" s="19">
        <f t="shared" si="5"/>
        <v>37383</v>
      </c>
      <c r="J27" s="19">
        <f t="shared" si="5"/>
        <v>43064</v>
      </c>
      <c r="K27" s="19">
        <f t="shared" si="5"/>
        <v>76072</v>
      </c>
      <c r="L27" s="19">
        <f t="shared" si="5"/>
        <v>44626</v>
      </c>
      <c r="M27" s="19">
        <f t="shared" si="5"/>
        <v>21086</v>
      </c>
      <c r="N27" s="19">
        <f t="shared" si="5"/>
        <v>0</v>
      </c>
      <c r="O27" s="19">
        <v>0</v>
      </c>
    </row>
  </sheetData>
  <mergeCells count="4">
    <mergeCell ref="A1:O1"/>
    <mergeCell ref="A2:O2"/>
    <mergeCell ref="A3:O3"/>
    <mergeCell ref="A4:O4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1.sz.mell.</vt:lpstr>
      <vt:lpstr>1a.sz.mell </vt:lpstr>
      <vt:lpstr>2.sz.mell </vt:lpstr>
      <vt:lpstr>3sz.melléklet</vt:lpstr>
      <vt:lpstr>4  .sz.mell</vt:lpstr>
      <vt:lpstr>5.6 sz. melléklet</vt:lpstr>
      <vt:lpstr>7 .sz.mell</vt:lpstr>
      <vt:lpstr>8.sz.melléklet</vt:lpstr>
    </vt:vector>
  </TitlesOfParts>
  <Company>Önkormányzat Monostorapáti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Krunikkerné Török Andrea</cp:lastModifiedBy>
  <cp:lastPrinted>2016-01-19T07:53:06Z</cp:lastPrinted>
  <dcterms:created xsi:type="dcterms:W3CDTF">2010-08-03T07:48:48Z</dcterms:created>
  <dcterms:modified xsi:type="dcterms:W3CDTF">2016-01-19T08:07:08Z</dcterms:modified>
</cp:coreProperties>
</file>